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65" yWindow="-30" windowWidth="14460" windowHeight="12675" activeTab="1"/>
  </bookViews>
  <sheets>
    <sheet name="PAAP 2025" sheetId="9" r:id="rId1"/>
    <sheet name="Anexa PAAP_achizitii dir_2025" sheetId="10" r:id="rId2"/>
  </sheets>
  <definedNames>
    <definedName name="_xlnm.Print_Titles" localSheetId="1">'Anexa PAAP_achizitii dir_2025'!$12:$13</definedName>
  </definedNames>
  <calcPr calcId="125725"/>
</workbook>
</file>

<file path=xl/calcChain.xml><?xml version="1.0" encoding="utf-8"?>
<calcChain xmlns="http://schemas.openxmlformats.org/spreadsheetml/2006/main">
  <c r="E15" i="10"/>
  <c r="E83"/>
  <c r="E76"/>
  <c r="E77"/>
  <c r="E74"/>
  <c r="D74"/>
  <c r="E72"/>
  <c r="D72"/>
  <c r="E70"/>
  <c r="E68"/>
  <c r="E60"/>
  <c r="D60"/>
  <c r="E81"/>
  <c r="D81"/>
  <c r="E79"/>
  <c r="D79"/>
  <c r="D77"/>
  <c r="E66"/>
  <c r="E65" s="1"/>
  <c r="E63"/>
  <c r="E62" s="1"/>
  <c r="E31"/>
  <c r="D76" l="1"/>
  <c r="E38"/>
  <c r="E34" l="1"/>
  <c r="E29"/>
  <c r="E26"/>
  <c r="E23"/>
  <c r="E20"/>
  <c r="E16"/>
  <c r="D14" i="9"/>
  <c r="D18"/>
  <c r="E18"/>
  <c r="E14"/>
  <c r="E20" l="1"/>
  <c r="D34" i="10"/>
  <c r="D29"/>
  <c r="D26"/>
  <c r="D23" l="1"/>
  <c r="D20"/>
  <c r="D16"/>
  <c r="D56" l="1"/>
  <c r="D20" i="9" l="1"/>
  <c r="D71" i="10"/>
  <c r="D70" s="1"/>
  <c r="D69"/>
  <c r="D68" s="1"/>
  <c r="D67"/>
  <c r="D66" s="1"/>
  <c r="D65" s="1"/>
  <c r="D64"/>
  <c r="D63" s="1"/>
  <c r="D62" s="1"/>
  <c r="D53"/>
  <c r="D33"/>
  <c r="D32"/>
  <c r="D31" l="1"/>
  <c r="D15" s="1"/>
  <c r="D38"/>
</calcChain>
</file>

<file path=xl/sharedStrings.xml><?xml version="1.0" encoding="utf-8"?>
<sst xmlns="http://schemas.openxmlformats.org/spreadsheetml/2006/main" count="226" uniqueCount="159">
  <si>
    <t>APROB,</t>
  </si>
  <si>
    <t>Nr. crt.</t>
  </si>
  <si>
    <t xml:space="preserve">Cod CPV
</t>
  </si>
  <si>
    <t>Buget de Stat</t>
  </si>
  <si>
    <t>Carburanţi si lubrifianţi - art. 20.01.05</t>
  </si>
  <si>
    <t>ACHIZIŢII B.V.C.A.-URI</t>
  </si>
  <si>
    <t>Piese de schimb - art. 20.01.06</t>
  </si>
  <si>
    <t xml:space="preserve">ACHIZIŢII PIESE SCHIMB </t>
  </si>
  <si>
    <t>ACHIZIŢII PIESE SCHIMB AUTO</t>
  </si>
  <si>
    <t>Poşta, telecomunicaţii, radio, tv, internet - art. 20.01.08</t>
  </si>
  <si>
    <t>SERVICII POŞTALE</t>
  </si>
  <si>
    <t>Alte bunuri şi servicii pentru întreţinere şi funcţionare - art. 20.01.30</t>
  </si>
  <si>
    <t>SERVICII DE CURĂŢENIE</t>
  </si>
  <si>
    <t>SERVICII DE PAZĂ ŞI
PROTECŢIE A BUNURILOR</t>
  </si>
  <si>
    <t>SERVICII DE VERIFICARE HIDRANŢI ŞI STINGĂTOARE</t>
  </si>
  <si>
    <t>ACHIZIŢII TIPOGRAFICE</t>
  </si>
  <si>
    <t xml:space="preserve">SERVICII TAXE </t>
  </si>
  <si>
    <t>ACHIZIŢII ALTE MATERIALE ŞI SERVICII DE INTREŢINERE ŞI FUNCŢIONARE</t>
  </si>
  <si>
    <t>SERVICII DE URMĂRIRE A 
CONSTRUCŢIEI</t>
  </si>
  <si>
    <t>SERVICII ACHIZIȚIE SEMNĂTURĂ ELECTRONICĂ</t>
  </si>
  <si>
    <t>SERVICII DE INTRETINERE SI REPARATII</t>
  </si>
  <si>
    <t>Bunuri de natura obiectelor de inventar - art. 20.05.30</t>
  </si>
  <si>
    <t>ACHIZIŢII MATERIALE DE NATURA OBIECTELOR DE INVENTAR</t>
  </si>
  <si>
    <t>Deplasări interne, detaşări, transferări -art. 20.06.01</t>
  </si>
  <si>
    <t>SERVICII CAZARE,TRANSPORT DEPLASĂRI</t>
  </si>
  <si>
    <t>ACHIZIŢII ABONAMENTE PRESA ŞI 
PUBLICAŢII DE SPECIALITATE</t>
  </si>
  <si>
    <t>SERVICII DE PREGĂTIRE ŞI FORMARE PROFESIONALĂ</t>
  </si>
  <si>
    <t>Prime de asigurare non-viaţă (RCA, CASCO)-art.20.30.03</t>
  </si>
  <si>
    <t>SERVICII ASIGURĂRI AUTO</t>
  </si>
  <si>
    <t>Chirii-art.20.30.04</t>
  </si>
  <si>
    <t>CHIRIE CENTRALĂ TELEFONICĂ</t>
  </si>
  <si>
    <t>Alte cheltuieli cu bunuri şi servicii-art.20.30.30</t>
  </si>
  <si>
    <t>ALTE CHELTUIELI CU BUNURI SI SERVICII</t>
  </si>
  <si>
    <t>TOTAL</t>
  </si>
  <si>
    <t>Elaborat</t>
  </si>
  <si>
    <t>TRANDAFIR BOGDAN MARIUS</t>
  </si>
  <si>
    <t>TITLUL II BUNURI  ŞI SERVICII - 20</t>
  </si>
  <si>
    <t>Materiale pentru curăţenie - art. 20.01.02</t>
  </si>
  <si>
    <t>Incălzit, iluminat şi forta motrică - art.20.01.03</t>
  </si>
  <si>
    <t>Apă, canal şi salubritate - art. 20.01.04</t>
  </si>
  <si>
    <t>HÂRTIE COPIATOR</t>
  </si>
  <si>
    <t>CARTUSE TONER</t>
  </si>
  <si>
    <t>79713000-5 SERVICII DE PAZĂ</t>
  </si>
  <si>
    <t>SERVICII DE MEDICINA MUNCII</t>
  </si>
  <si>
    <t>85147000-1 SERVICII DE MEDICINA MUNCII</t>
  </si>
  <si>
    <t xml:space="preserve">   Bunuri şi servicii -20.01</t>
  </si>
  <si>
    <t xml:space="preserve">   Cărţi, publicaţii şi materiale documentare - art. 20.11</t>
  </si>
  <si>
    <t xml:space="preserve">   Pregătire profesională - art. 20.13</t>
  </si>
  <si>
    <t xml:space="preserve">   Bunuri de natura obiectelor de inventar -20.05</t>
  </si>
  <si>
    <t xml:space="preserve">   Deplasari, detasari, transferuri - 20.06</t>
  </si>
  <si>
    <t xml:space="preserve">   Alte cheltuieli - 20.30</t>
  </si>
  <si>
    <t>COD CPV</t>
  </si>
  <si>
    <t xml:space="preserve">Modalitatea de derulare a pocedurii de atribuire </t>
  </si>
  <si>
    <t>Nr. Crt.</t>
  </si>
  <si>
    <t>Furnituri de birou - art. 20.01.01</t>
  </si>
  <si>
    <t>30125000-1 PIESE ȘI ACCESORII PT FOTOCOPIATOARE</t>
  </si>
  <si>
    <t>64112000-4 SERVICII POSTALE DE DISTRIBUIRE A CORESPONDENȚEI</t>
  </si>
  <si>
    <t>64200000-8 SERVICII DE TELECOMUNICAȚII</t>
  </si>
  <si>
    <t>64212000-5 SERVICII DE TELEFONIE MOBILĂ</t>
  </si>
  <si>
    <t>71314000-2 SERVICII DE ENERGIE ELECTRICĂ ȘI SERVICII CONEXE</t>
  </si>
  <si>
    <t>50110000-9 SERVICII DE REPARARE ȘI DE ÎNTREȚINEREA AUTOVEHICULELOR ȘI A ECHIPAMENTELOR CONEXE</t>
  </si>
  <si>
    <t>79810000-5 SERVICII TIPOGRAFICE</t>
  </si>
  <si>
    <t xml:space="preserve">39831500-1 PRODUSE DE CURATAT PENTRU AUTOMOBILE   </t>
  </si>
  <si>
    <t xml:space="preserve">79132100-9 SERVICII DE CERTIFICARE A SEMNĂTURII ELECTRONICE  </t>
  </si>
  <si>
    <t>50750000-7 SERVICII DE ÎNTREȚINERE A ASCENSOARELOR</t>
  </si>
  <si>
    <t xml:space="preserve">71630000- 3 SERVICII DE INSPECȚIE ȘI TESTARE TEHNICĂ </t>
  </si>
  <si>
    <t xml:space="preserve">45453000-7 LUCRĂRI DE REPARAȚII GENERALE ȘI DE RENOVARE  </t>
  </si>
  <si>
    <t>55110000-4 SERVICII DE CAZARE LA HOTEL</t>
  </si>
  <si>
    <t xml:space="preserve">22200000-2 ZIARE, REVISTE SPECIALIZATE, PERIODICE ȘI REVISTE </t>
  </si>
  <si>
    <t>80530000-8 SERVICII DE FORMARE PROFESIONALĂ</t>
  </si>
  <si>
    <t xml:space="preserve">66516100-1 SERVICII DE ASIGURARE DE RĂSPUNDERE CIVILĂ AUTO  </t>
  </si>
  <si>
    <t xml:space="preserve">64214400-3 ÎNCHIRIERE DE LINII TERESTRE DE COMUNICAȚII  </t>
  </si>
  <si>
    <t xml:space="preserve">71630000-3 - SERVICII DE INSPECȚIE ȘI TESTARE TEHNICĂ  </t>
  </si>
  <si>
    <t>UTILITATI - GAZ PENTRU RETELE PUBLICE</t>
  </si>
  <si>
    <t>UTILITATI - ELECTRICITATE</t>
  </si>
  <si>
    <t>Antoniu Loredana</t>
  </si>
  <si>
    <t>Consilier Achizitii Publice</t>
  </si>
  <si>
    <t xml:space="preserve">  INSPECTOR ŞEF</t>
  </si>
  <si>
    <t>online/offline</t>
  </si>
  <si>
    <t>online</t>
  </si>
  <si>
    <t xml:space="preserve">   Pregătire profesională - art. 20.25</t>
  </si>
  <si>
    <t>65100000-4, DISTRIBUȚIE DE APĂ ȘI SERVICII CONEXE</t>
  </si>
  <si>
    <t>90511200-4, SERVICII DE COLECTARE A GUNOIULUI MENAJER</t>
  </si>
  <si>
    <t>66513100-0 SERVICII DE ASIGURARE PENTRU CHELTUIELI JURIDICE</t>
  </si>
  <si>
    <t>79220000-2 SERVICII FISCALE</t>
  </si>
  <si>
    <t>Loredana Antoniu</t>
  </si>
  <si>
    <t>Obiectul achiziției directe</t>
  </si>
  <si>
    <t>Lei, fără TVA</t>
  </si>
  <si>
    <t>Sursa de finanțare</t>
  </si>
  <si>
    <t>Data estimată pentru finalizare</t>
  </si>
  <si>
    <t>Valoarea estimată a contractului de achiziție publică / acordului-cadru</t>
  </si>
  <si>
    <t>Procedura stabilită / instrumente specifice pentru derularea procesului de achiziție</t>
  </si>
  <si>
    <t>Data( luna) estimată pentru inițierea procedurii</t>
  </si>
  <si>
    <t>Data( luna) estimată pentru atribuirea contractului de achiziție publică / acordului-cadru</t>
  </si>
  <si>
    <t>ANEXA PRIVIND ACHIZIȚIILE DIRECTE</t>
  </si>
  <si>
    <t>Data estimată pentru inițiere</t>
  </si>
  <si>
    <t>PAPETARIE, ECHIPAMENTE ŞI ALTE ARTICOLE DE BIROU</t>
  </si>
  <si>
    <t>MATERIALE IGIENICO-SANITARE</t>
  </si>
  <si>
    <t>MATERIALE CURĂȚENIE</t>
  </si>
  <si>
    <t>SERVICII DE SALUBRITATE</t>
  </si>
  <si>
    <t>UTILITĂȚI - APA SI SERVICII CONEXE</t>
  </si>
  <si>
    <t>34300000-0 - PIESE ȘI ACCESORII PENTRU VEHICULE ȘI MOTOARE DE VEHICULE</t>
  </si>
  <si>
    <t>SERVICII DE TELEFONIE FIXĂ</t>
  </si>
  <si>
    <t>SERVICII DE TELEFONIE MOBILĂ</t>
  </si>
  <si>
    <t>90910000-9 SERVICII DE CURĂȚENIE</t>
  </si>
  <si>
    <t>SERVICII REVIZIE ŞI ÎNTREŢINERE ASCENSOARE</t>
  </si>
  <si>
    <t>SERVICII DE MONITORIZARE SISTEME ALARMĂ</t>
  </si>
  <si>
    <t xml:space="preserve">79711000-1 SERVICII DE MONITORIZARE A SISTEMELOR DE ALARMĂ </t>
  </si>
  <si>
    <t>SERVICII DE ÎNTRETINERE ȘI ASISTENȚĂ TEHNICĂ PROGRAM INFORMATIC CONTABILITATE</t>
  </si>
  <si>
    <t>72261000-2 SERVICII DE ASISTENȚĂ TEHNICĂ PENTRU SOFTWARE</t>
  </si>
  <si>
    <t>SERVICII BANCARE ÎNCASARE PLĂȚI CU POS</t>
  </si>
  <si>
    <t xml:space="preserve">66110000-4 SERVICII BANCARE </t>
  </si>
  <si>
    <t>FURNIZARE VINIETE AUTO</t>
  </si>
  <si>
    <t>22453000-0 VINIETE DE AUTOMOBILE</t>
  </si>
  <si>
    <t>SERVICII REPARAŢII/REVIZII AUTO</t>
  </si>
  <si>
    <t>SERVICII DE INSPECȚIE ȘI TESTARE TEHNICĂ ITP</t>
  </si>
  <si>
    <t>71630000-3 SERVICII DE INSPECȚIE ȘI TESTARE TEHNICĂ</t>
  </si>
  <si>
    <t xml:space="preserve">71315400-3 SERVICII DE INSPECTARE ȘI VERIFICARE A CONSTRUCȚIILOR  </t>
  </si>
  <si>
    <t>50343000-1 SERVICII DE REPARARE ȘI DE ÎNTREȚINERE A ECHIPAMENTULUI VIDEO</t>
  </si>
  <si>
    <t>SERVICII REVIZIE ŞI ÎNTREŢINERE SISTEM AVERTIZARE ANTIINCENDIU</t>
  </si>
  <si>
    <t>SERVICII REVIZIE ŞI ÎNTREŢINERE SISTEM DE SECURITATE ANTIEFRACȚIE</t>
  </si>
  <si>
    <t>50610000-4 SERVICII DE REPARARE ȘI ÎNTREȚINERE A ECHIPAMENTULUI DE SECURITATE</t>
  </si>
  <si>
    <t>Lei, cu TVA</t>
  </si>
  <si>
    <t>Lei, fară TVA</t>
  </si>
  <si>
    <t xml:space="preserve">   Protecția muncii - art. 20.14</t>
  </si>
  <si>
    <t>SERVICII REVIZIE TEHNICĂ LA INSTALAŢIA ELECTRICĂ(+ MATERIALE)</t>
  </si>
  <si>
    <t>SERVICII OPERATOR RSVTI</t>
  </si>
  <si>
    <t xml:space="preserve">   Reparații curente -20.02</t>
  </si>
  <si>
    <t>30197643-5 HÂRTIE PENTRU FOTOCOPIATOARE</t>
  </si>
  <si>
    <t>30125100-2 CARTUȘE DE TONER</t>
  </si>
  <si>
    <t>39831240-0 PRODUSE DE CURĂȚENIE</t>
  </si>
  <si>
    <t>33760000-5 HÂRTIE IGIENICĂ, BATISTE, ȘERVETE DIN HÂRTIE PENTRU MÂINI ȘI ȘERVETE DE MASĂ</t>
  </si>
  <si>
    <t>09121200-5, GAZ PENTRU RETELELE PUBLICE</t>
  </si>
  <si>
    <t>09310000-5, ELECTRICITATE</t>
  </si>
  <si>
    <t>09132100-4 BENZINA FARA PLUMB                                09134200-9 MOTORINĂ</t>
  </si>
  <si>
    <t>TITLUL II BUNURI ȘI SERVICII - 20</t>
  </si>
  <si>
    <t>30190000-1 ACCESORII DE BIROU,                                                                                                      30192700-8 PAPETĂRIE</t>
  </si>
  <si>
    <t>PAPETARIE ŞI ALTE ARTICOLE DE BIROU</t>
  </si>
  <si>
    <t>Buget de stat</t>
  </si>
  <si>
    <t xml:space="preserve">PROGRAMUL  ANUAL AL  ACHIZIŢIILOR PUBLICE AN 2025 </t>
  </si>
  <si>
    <t>Contracte subsecvente încheiate în baza Acord-Cadru centralizat, 2025-2027</t>
  </si>
  <si>
    <t>Procedura proprie - anexa 2</t>
  </si>
  <si>
    <t>01.04.2025</t>
  </si>
  <si>
    <t>31.12.2025</t>
  </si>
  <si>
    <t>SERVICII DE REEVALUARE CLĂDIRE</t>
  </si>
  <si>
    <t>79419000-4 SERVICII DE CONSULTANȚĂ ÎN DOMENIUL EVALUĂRII</t>
  </si>
  <si>
    <t>SERVICII DE ÎNTREŢINERE, A FOTOCOPIATOARELOR ŞI IMPRIMANTELOR, TONERE</t>
  </si>
  <si>
    <t>SERVICII REVIZIE TEHNICĂ ŞI INTREŢINERE LA CENTRALĂ TERMICĂ</t>
  </si>
  <si>
    <t>50313200-4 SERVICII DE ÎNTREȚINERE A FOTOCOPIATOARELOR</t>
  </si>
  <si>
    <t>50720000-8 SERVICII DE REPARARE ȘI DE ÎNTREȚINERE A ÎNCĂLZIRII CENTRALE</t>
  </si>
  <si>
    <t xml:space="preserve">NR.16760/CERULAP/327/31.12.2025      </t>
  </si>
  <si>
    <t>APROBAT,</t>
  </si>
  <si>
    <t>30190000-1 ACCESORII BIROU, 30192700-8 PAPETĂRIE, 39292400-9 INSTRUMENTE DE SCRIS</t>
  </si>
  <si>
    <t>CHELTUIELI JUDICIARE ȘI EXTRAJUDICIARE DERIVATE DIN ACȚIUNI ÎN REPREZENTAREA INTERESELOR STATULUI, POTRIVIT DISPOZIȚIILOR LEGALE</t>
  </si>
  <si>
    <t>Valoarea estimată  Lei, cu TVA</t>
  </si>
  <si>
    <t>50413200-5 SERVICII DE REPARARE ȘI DE ÎNTREȚINERE A ECHIPAMENTULUI DE STINGERE A INCENDIILOR</t>
  </si>
  <si>
    <t>30190000-7 DIVERSE MAȘINI, ECHIPAMENTE ȘI ACCESORII DE BIROU</t>
  </si>
  <si>
    <t>Persoana resposabilă cu aplicarea procedurii de atribuire</t>
  </si>
  <si>
    <t>Tipul și obiectul contractului de achiziție publică / acordului-cadru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</si>
</sst>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1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Trebuchet MS"/>
      <family val="2"/>
    </font>
    <font>
      <sz val="10"/>
      <name val="Trebuchet MS"/>
      <family val="2"/>
    </font>
    <font>
      <sz val="10"/>
      <color indexed="8"/>
      <name val="Trebuchet MS"/>
      <family val="2"/>
    </font>
    <font>
      <b/>
      <sz val="10"/>
      <color indexed="8"/>
      <name val="Trebuchet MS"/>
      <family val="2"/>
    </font>
    <font>
      <b/>
      <i/>
      <sz val="10"/>
      <name val="Trebuchet MS"/>
      <family val="2"/>
    </font>
    <font>
      <sz val="10"/>
      <color theme="1"/>
      <name val="Calibri"/>
      <family val="2"/>
      <charset val="238"/>
      <scheme val="minor"/>
    </font>
    <font>
      <sz val="10"/>
      <color theme="1"/>
      <name val="Trebuchet MS"/>
      <family val="2"/>
    </font>
    <font>
      <i/>
      <sz val="10"/>
      <name val="Trebuchet MS"/>
      <family val="2"/>
    </font>
    <font>
      <sz val="11"/>
      <name val="Trebuchet MS"/>
      <family val="2"/>
    </font>
    <font>
      <sz val="11"/>
      <color indexed="8"/>
      <name val="Trebuchet MS"/>
      <family val="2"/>
    </font>
    <font>
      <b/>
      <sz val="11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50">
    <xf numFmtId="0" fontId="0" fillId="0" borderId="0" xfId="0"/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justify"/>
    </xf>
    <xf numFmtId="0" fontId="5" fillId="0" borderId="0" xfId="0" applyFont="1" applyFill="1" applyBorder="1"/>
    <xf numFmtId="0" fontId="4" fillId="0" borderId="0" xfId="0" applyFont="1" applyFill="1" applyBorder="1"/>
    <xf numFmtId="0" fontId="4" fillId="0" borderId="0" xfId="0" applyFont="1" applyFill="1"/>
    <xf numFmtId="0" fontId="5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6" fillId="0" borderId="16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4" fontId="4" fillId="0" borderId="7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center" vertical="center"/>
    </xf>
    <xf numFmtId="4" fontId="4" fillId="0" borderId="3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/>
    <xf numFmtId="0" fontId="5" fillId="0" borderId="0" xfId="0" applyFont="1" applyFill="1" applyAlignment="1">
      <alignment vertical="center"/>
    </xf>
    <xf numFmtId="4" fontId="4" fillId="0" borderId="0" xfId="0" quotePrefix="1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10" fillId="0" borderId="0" xfId="0" applyFont="1" applyFill="1" applyBorder="1"/>
    <xf numFmtId="4" fontId="10" fillId="0" borderId="0" xfId="0" applyNumberFormat="1" applyFont="1" applyFill="1" applyBorder="1"/>
    <xf numFmtId="0" fontId="4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4" fontId="4" fillId="0" borderId="0" xfId="0" applyNumberFormat="1" applyFont="1" applyFill="1" applyBorder="1"/>
    <xf numFmtId="0" fontId="5" fillId="0" borderId="0" xfId="0" applyFont="1" applyFill="1"/>
    <xf numFmtId="4" fontId="5" fillId="0" borderId="0" xfId="0" applyNumberFormat="1" applyFont="1" applyFill="1"/>
    <xf numFmtId="0" fontId="5" fillId="0" borderId="0" xfId="0" applyFont="1" applyFill="1" applyAlignment="1">
      <alignment horizontal="right"/>
    </xf>
    <xf numFmtId="0" fontId="4" fillId="0" borderId="0" xfId="0" applyFont="1" applyFill="1" applyAlignment="1">
      <alignment vertical="center"/>
    </xf>
    <xf numFmtId="4" fontId="4" fillId="0" borderId="0" xfId="0" applyNumberFormat="1" applyFont="1" applyFill="1"/>
    <xf numFmtId="0" fontId="3" fillId="0" borderId="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4" fontId="4" fillId="0" borderId="37" xfId="0" applyNumberFormat="1" applyFont="1" applyFill="1" applyBorder="1" applyAlignment="1">
      <alignment horizontal="center" vertical="center" wrapText="1"/>
    </xf>
    <xf numFmtId="4" fontId="4" fillId="0" borderId="38" xfId="0" applyNumberFormat="1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left" vertical="center" wrapText="1"/>
    </xf>
    <xf numFmtId="0" fontId="4" fillId="0" borderId="37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left" vertical="center" wrapText="1"/>
    </xf>
    <xf numFmtId="0" fontId="4" fillId="0" borderId="38" xfId="0" applyFont="1" applyFill="1" applyBorder="1" applyAlignment="1">
      <alignment vertical="center" wrapText="1"/>
    </xf>
    <xf numFmtId="4" fontId="7" fillId="3" borderId="3" xfId="0" applyNumberFormat="1" applyFont="1" applyFill="1" applyBorder="1" applyAlignment="1">
      <alignment vertical="center" wrapText="1"/>
    </xf>
    <xf numFmtId="4" fontId="7" fillId="0" borderId="3" xfId="0" applyNumberFormat="1" applyFont="1" applyFill="1" applyBorder="1" applyAlignment="1">
      <alignment vertical="center" wrapText="1"/>
    </xf>
    <xf numFmtId="0" fontId="4" fillId="0" borderId="38" xfId="0" applyFont="1" applyFill="1" applyBorder="1" applyAlignment="1">
      <alignment horizontal="left" vertical="center" wrapText="1"/>
    </xf>
    <xf numFmtId="4" fontId="7" fillId="3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0" fontId="4" fillId="0" borderId="44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left" vertical="center" wrapText="1"/>
    </xf>
    <xf numFmtId="0" fontId="4" fillId="0" borderId="46" xfId="0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left" vertical="center" wrapText="1"/>
    </xf>
    <xf numFmtId="0" fontId="4" fillId="0" borderId="48" xfId="0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4" fontId="4" fillId="0" borderId="23" xfId="0" applyNumberFormat="1" applyFont="1" applyFill="1" applyBorder="1" applyAlignment="1">
      <alignment horizontal="center" vertical="center" wrapText="1"/>
    </xf>
    <xf numFmtId="164" fontId="4" fillId="0" borderId="38" xfId="0" applyNumberFormat="1" applyFont="1" applyFill="1" applyBorder="1" applyAlignment="1">
      <alignment horizontal="center" vertical="center" wrapText="1"/>
    </xf>
    <xf numFmtId="164" fontId="7" fillId="3" borderId="3" xfId="0" applyNumberFormat="1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vertical="center" wrapText="1"/>
    </xf>
    <xf numFmtId="0" fontId="4" fillId="0" borderId="31" xfId="0" applyFont="1" applyFill="1" applyBorder="1" applyAlignment="1">
      <alignment horizontal="left" vertical="center" wrapText="1"/>
    </xf>
    <xf numFmtId="4" fontId="4" fillId="0" borderId="31" xfId="0" applyNumberFormat="1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vertical="center"/>
    </xf>
    <xf numFmtId="4" fontId="3" fillId="5" borderId="3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left" vertical="top" wrapText="1"/>
    </xf>
    <xf numFmtId="0" fontId="3" fillId="5" borderId="9" xfId="0" applyFont="1" applyFill="1" applyBorder="1" applyAlignment="1">
      <alignment vertical="center"/>
    </xf>
    <xf numFmtId="4" fontId="3" fillId="5" borderId="9" xfId="0" applyNumberFormat="1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9" fillId="0" borderId="37" xfId="0" applyFont="1" applyBorder="1" applyAlignment="1">
      <alignment horizontal="left" vertical="top" wrapText="1"/>
    </xf>
    <xf numFmtId="0" fontId="3" fillId="0" borderId="7" xfId="0" applyFont="1" applyFill="1" applyBorder="1" applyAlignment="1">
      <alignment horizontal="center" vertical="center" wrapText="1"/>
    </xf>
    <xf numFmtId="4" fontId="7" fillId="3" borderId="31" xfId="0" applyNumberFormat="1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vertical="center" wrapText="1"/>
    </xf>
    <xf numFmtId="4" fontId="3" fillId="5" borderId="3" xfId="0" applyNumberFormat="1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left" vertical="center" wrapText="1"/>
    </xf>
    <xf numFmtId="4" fontId="7" fillId="3" borderId="31" xfId="0" applyNumberFormat="1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vertical="center"/>
    </xf>
    <xf numFmtId="4" fontId="3" fillId="5" borderId="3" xfId="0" applyNumberFormat="1" applyFont="1" applyFill="1" applyBorder="1" applyAlignment="1">
      <alignment horizontal="center"/>
    </xf>
    <xf numFmtId="0" fontId="3" fillId="5" borderId="3" xfId="0" applyFont="1" applyFill="1" applyBorder="1" applyAlignment="1"/>
    <xf numFmtId="4" fontId="3" fillId="5" borderId="31" xfId="0" applyNumberFormat="1" applyFont="1" applyFill="1" applyBorder="1" applyAlignment="1">
      <alignment horizontal="center"/>
    </xf>
    <xf numFmtId="0" fontId="3" fillId="5" borderId="31" xfId="0" applyFont="1" applyFill="1" applyBorder="1" applyAlignment="1"/>
    <xf numFmtId="0" fontId="4" fillId="0" borderId="50" xfId="0" applyFont="1" applyFill="1" applyBorder="1" applyAlignment="1">
      <alignment horizontal="center" vertical="center"/>
    </xf>
    <xf numFmtId="0" fontId="9" fillId="0" borderId="37" xfId="0" applyFont="1" applyBorder="1" applyAlignment="1">
      <alignment vertical="center" wrapText="1"/>
    </xf>
    <xf numFmtId="4" fontId="3" fillId="5" borderId="33" xfId="0" applyNumberFormat="1" applyFont="1" applyFill="1" applyBorder="1" applyAlignment="1">
      <alignment horizontal="center" vertical="center"/>
    </xf>
    <xf numFmtId="0" fontId="3" fillId="5" borderId="33" xfId="0" applyFont="1" applyFill="1" applyBorder="1" applyAlignment="1">
      <alignment vertical="center"/>
    </xf>
    <xf numFmtId="4" fontId="7" fillId="3" borderId="3" xfId="0" applyNumberFormat="1" applyFont="1" applyFill="1" applyBorder="1" applyAlignment="1">
      <alignment horizontal="center" wrapText="1"/>
    </xf>
    <xf numFmtId="0" fontId="7" fillId="0" borderId="3" xfId="0" applyFont="1" applyFill="1" applyBorder="1" applyAlignment="1">
      <alignment wrapText="1"/>
    </xf>
    <xf numFmtId="0" fontId="9" fillId="0" borderId="23" xfId="0" applyFont="1" applyBorder="1" applyAlignment="1">
      <alignment horizontal="left" wrapText="1"/>
    </xf>
    <xf numFmtId="0" fontId="5" fillId="0" borderId="0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14" fontId="4" fillId="0" borderId="38" xfId="0" applyNumberFormat="1" applyFont="1" applyFill="1" applyBorder="1" applyAlignment="1">
      <alignment horizontal="center" vertical="center" wrapText="1"/>
    </xf>
    <xf numFmtId="14" fontId="4" fillId="0" borderId="43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29" xfId="0" applyNumberFormat="1" applyFont="1" applyFill="1" applyBorder="1" applyAlignment="1">
      <alignment horizontal="center" vertical="center" wrapText="1"/>
    </xf>
    <xf numFmtId="14" fontId="4" fillId="0" borderId="37" xfId="0" applyNumberFormat="1" applyFont="1" applyFill="1" applyBorder="1" applyAlignment="1">
      <alignment horizontal="center" vertical="center" wrapText="1"/>
    </xf>
    <xf numFmtId="14" fontId="4" fillId="0" borderId="40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4" fontId="4" fillId="0" borderId="23" xfId="0" applyNumberFormat="1" applyFont="1" applyFill="1" applyBorder="1" applyAlignment="1">
      <alignment horizontal="center" vertical="center" wrapText="1"/>
    </xf>
    <xf numFmtId="14" fontId="4" fillId="0" borderId="24" xfId="0" applyNumberFormat="1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4" fontId="7" fillId="0" borderId="27" xfId="0" applyNumberFormat="1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14" fontId="4" fillId="0" borderId="31" xfId="0" applyNumberFormat="1" applyFont="1" applyFill="1" applyBorder="1" applyAlignment="1">
      <alignment horizontal="center" vertical="center" wrapText="1"/>
    </xf>
    <xf numFmtId="14" fontId="4" fillId="0" borderId="32" xfId="0" applyNumberFormat="1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/>
    </xf>
    <xf numFmtId="0" fontId="3" fillId="5" borderId="32" xfId="0" applyFont="1" applyFill="1" applyBorder="1" applyAlignment="1">
      <alignment horizontal="center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27" xfId="0" applyFont="1" applyFill="1" applyBorder="1" applyAlignment="1">
      <alignment horizontal="center" vertical="center"/>
    </xf>
    <xf numFmtId="14" fontId="4" fillId="0" borderId="7" xfId="0" applyNumberFormat="1" applyFont="1" applyFill="1" applyBorder="1" applyAlignment="1">
      <alignment horizontal="center" vertical="center" wrapText="1"/>
    </xf>
    <xf numFmtId="14" fontId="4" fillId="0" borderId="28" xfId="0" applyNumberFormat="1" applyFont="1" applyFill="1" applyBorder="1" applyAlignment="1">
      <alignment horizontal="center" vertical="center" wrapText="1"/>
    </xf>
    <xf numFmtId="0" fontId="3" fillId="5" borderId="33" xfId="0" applyFont="1" applyFill="1" applyBorder="1" applyAlignment="1">
      <alignment horizontal="center" vertical="center"/>
    </xf>
    <xf numFmtId="0" fontId="3" fillId="5" borderId="3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11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justify"/>
    </xf>
    <xf numFmtId="0" fontId="11" fillId="0" borderId="0" xfId="0" applyFont="1" applyFill="1"/>
    <xf numFmtId="0" fontId="12" fillId="0" borderId="0" xfId="0" applyFont="1" applyFill="1" applyBorder="1" applyAlignment="1">
      <alignment horizontal="left" vertical="center"/>
    </xf>
    <xf numFmtId="0" fontId="3" fillId="0" borderId="51" xfId="0" applyFont="1" applyFill="1" applyBorder="1" applyAlignment="1">
      <alignment horizontal="left" vertical="center"/>
    </xf>
    <xf numFmtId="0" fontId="4" fillId="0" borderId="33" xfId="0" applyFont="1" applyFill="1" applyBorder="1" applyAlignment="1">
      <alignment horizontal="left" vertical="center" wrapText="1"/>
    </xf>
    <xf numFmtId="4" fontId="4" fillId="0" borderId="38" xfId="0" applyNumberFormat="1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4" fontId="4" fillId="0" borderId="37" xfId="0" applyNumberFormat="1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/>
    </xf>
    <xf numFmtId="0" fontId="3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7" fillId="0" borderId="33" xfId="0" applyNumberFormat="1" applyFont="1" applyFill="1" applyBorder="1" applyAlignment="1">
      <alignment vertical="center" wrapText="1"/>
    </xf>
    <xf numFmtId="4" fontId="7" fillId="3" borderId="33" xfId="0" applyNumberFormat="1" applyFont="1" applyFill="1" applyBorder="1" applyAlignment="1">
      <alignment horizontal="right" vertical="center" wrapText="1"/>
    </xf>
    <xf numFmtId="0" fontId="7" fillId="0" borderId="33" xfId="0" applyFont="1" applyFill="1" applyBorder="1" applyAlignment="1">
      <alignment vertical="center" wrapText="1"/>
    </xf>
    <xf numFmtId="0" fontId="7" fillId="0" borderId="34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4" fontId="4" fillId="0" borderId="12" xfId="0" applyNumberFormat="1" applyFont="1" applyFill="1" applyBorder="1" applyAlignment="1">
      <alignment vertical="center"/>
    </xf>
    <xf numFmtId="4" fontId="4" fillId="0" borderId="12" xfId="0" applyNumberFormat="1" applyFont="1" applyFill="1" applyBorder="1" applyAlignment="1">
      <alignment horizontal="right" vertical="center" wrapText="1"/>
    </xf>
    <xf numFmtId="14" fontId="4" fillId="0" borderId="12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left" vertical="center" wrapText="1"/>
    </xf>
    <xf numFmtId="4" fontId="4" fillId="0" borderId="7" xfId="0" applyNumberFormat="1" applyFont="1" applyFill="1" applyBorder="1" applyAlignment="1">
      <alignment vertical="center"/>
    </xf>
    <xf numFmtId="4" fontId="4" fillId="0" borderId="7" xfId="0" applyNumberFormat="1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4" fontId="7" fillId="3" borderId="3" xfId="0" applyNumberFormat="1" applyFont="1" applyFill="1" applyBorder="1" applyAlignment="1">
      <alignment horizontal="right" vertical="center" wrapText="1"/>
    </xf>
    <xf numFmtId="4" fontId="7" fillId="0" borderId="4" xfId="0" applyNumberFormat="1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vertical="center" wrapText="1"/>
    </xf>
    <xf numFmtId="4" fontId="4" fillId="0" borderId="23" xfId="0" applyNumberFormat="1" applyFont="1" applyFill="1" applyBorder="1" applyAlignment="1">
      <alignment vertical="center"/>
    </xf>
    <xf numFmtId="4" fontId="4" fillId="0" borderId="31" xfId="0" applyNumberFormat="1" applyFont="1" applyFill="1" applyBorder="1" applyAlignment="1">
      <alignment horizontal="right" vertical="center" wrapText="1"/>
    </xf>
    <xf numFmtId="4" fontId="4" fillId="2" borderId="23" xfId="0" applyNumberFormat="1" applyFont="1" applyFill="1" applyBorder="1" applyAlignment="1">
      <alignment horizontal="center" vertical="center" wrapText="1"/>
    </xf>
    <xf numFmtId="17" fontId="4" fillId="0" borderId="23" xfId="0" applyNumberFormat="1" applyFont="1" applyBorder="1" applyAlignment="1">
      <alignment horizontal="center" vertical="center" wrapText="1"/>
    </xf>
    <xf numFmtId="49" fontId="4" fillId="0" borderId="23" xfId="0" applyNumberFormat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4" fontId="3" fillId="0" borderId="3" xfId="0" applyNumberFormat="1" applyFont="1" applyFill="1" applyBorder="1" applyAlignment="1"/>
    <xf numFmtId="4" fontId="3" fillId="0" borderId="3" xfId="0" applyNumberFormat="1" applyFont="1" applyFill="1" applyBorder="1" applyAlignment="1">
      <alignment horizontal="right"/>
    </xf>
    <xf numFmtId="17" fontId="4" fillId="0" borderId="3" xfId="0" applyNumberFormat="1" applyFont="1" applyBorder="1" applyAlignment="1">
      <alignment vertical="center" wrapText="1"/>
    </xf>
    <xf numFmtId="17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17" fontId="4" fillId="0" borderId="0" xfId="0" applyNumberFormat="1" applyFont="1" applyBorder="1" applyAlignment="1">
      <alignment vertical="center" wrapText="1"/>
    </xf>
    <xf numFmtId="17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horizontal="left" vertical="center" wrapText="1"/>
    </xf>
    <xf numFmtId="0" fontId="7" fillId="0" borderId="35" xfId="0" applyFont="1" applyFill="1" applyBorder="1" applyAlignment="1">
      <alignment horizontal="left" vertical="center" wrapText="1"/>
    </xf>
    <xf numFmtId="4" fontId="7" fillId="0" borderId="2" xfId="0" applyNumberFormat="1" applyFont="1" applyFill="1" applyBorder="1" applyAlignment="1">
      <alignment horizontal="left" vertical="center" wrapText="1"/>
    </xf>
    <xf numFmtId="4" fontId="7" fillId="0" borderId="3" xfId="0" applyNumberFormat="1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left" vertical="center" wrapText="1"/>
    </xf>
    <xf numFmtId="0" fontId="3" fillId="5" borderId="9" xfId="0" applyFont="1" applyFill="1" applyBorder="1" applyAlignment="1">
      <alignment horizontal="left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15" xfId="0" applyFont="1" applyFill="1" applyBorder="1" applyAlignment="1">
      <alignment horizontal="left" vertical="center" wrapText="1"/>
    </xf>
    <xf numFmtId="0" fontId="3" fillId="4" borderId="26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/>
    </xf>
    <xf numFmtId="0" fontId="3" fillId="5" borderId="3" xfId="0" applyFont="1" applyFill="1" applyBorder="1" applyAlignment="1">
      <alignment horizontal="left" vertical="center"/>
    </xf>
    <xf numFmtId="0" fontId="3" fillId="5" borderId="51" xfId="0" applyFont="1" applyFill="1" applyBorder="1" applyAlignment="1">
      <alignment horizontal="left" vertical="center"/>
    </xf>
    <xf numFmtId="0" fontId="3" fillId="5" borderId="33" xfId="0" applyFont="1" applyFill="1" applyBorder="1" applyAlignment="1">
      <alignment horizontal="left" vertical="center"/>
    </xf>
    <xf numFmtId="0" fontId="3" fillId="5" borderId="8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7" fillId="0" borderId="50" xfId="0" applyFont="1" applyFill="1" applyBorder="1" applyAlignment="1">
      <alignment horizontal="left" vertical="center"/>
    </xf>
    <xf numFmtId="0" fontId="7" fillId="0" borderId="31" xfId="0" applyFont="1" applyFill="1" applyBorder="1" applyAlignment="1">
      <alignment horizontal="left" vertical="center"/>
    </xf>
    <xf numFmtId="4" fontId="7" fillId="0" borderId="8" xfId="0" applyNumberFormat="1" applyFont="1" applyFill="1" applyBorder="1" applyAlignment="1">
      <alignment horizontal="left" vertical="center" wrapText="1"/>
    </xf>
    <xf numFmtId="4" fontId="7" fillId="0" borderId="9" xfId="0" applyNumberFormat="1" applyFont="1" applyFill="1" applyBorder="1" applyAlignment="1">
      <alignment horizontal="left" vertical="center" wrapText="1"/>
    </xf>
    <xf numFmtId="0" fontId="3" fillId="5" borderId="50" xfId="0" applyFont="1" applyFill="1" applyBorder="1" applyAlignment="1">
      <alignment horizontal="left"/>
    </xf>
    <xf numFmtId="0" fontId="3" fillId="5" borderId="31" xfId="0" applyFont="1" applyFill="1" applyBorder="1" applyAlignment="1">
      <alignment horizontal="left"/>
    </xf>
    <xf numFmtId="0" fontId="3" fillId="6" borderId="14" xfId="0" applyFont="1" applyFill="1" applyBorder="1" applyAlignment="1">
      <alignment horizontal="left" vertical="center" wrapText="1"/>
    </xf>
    <xf numFmtId="0" fontId="8" fillId="6" borderId="15" xfId="0" applyFont="1" applyFill="1" applyBorder="1"/>
    <xf numFmtId="0" fontId="8" fillId="6" borderId="26" xfId="0" applyFont="1" applyFill="1" applyBorder="1"/>
    <xf numFmtId="0" fontId="3" fillId="0" borderId="22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left" vertical="center" wrapText="1"/>
    </xf>
    <xf numFmtId="0" fontId="7" fillId="0" borderId="31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/>
    </xf>
    <xf numFmtId="0" fontId="3" fillId="5" borderId="3" xfId="0" applyFont="1" applyFill="1" applyBorder="1" applyAlignment="1">
      <alignment horizontal="left"/>
    </xf>
    <xf numFmtId="0" fontId="3" fillId="0" borderId="13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justify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colors>
    <mruColors>
      <color rgb="FFFFCCFF"/>
      <color rgb="FFFF99FF"/>
      <color rgb="FFCCECFF"/>
      <color rgb="FF99CCFF"/>
      <color rgb="FF66C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552451</xdr:colOff>
      <xdr:row>0</xdr:row>
      <xdr:rowOff>152401</xdr:rowOff>
    </xdr:from>
    <xdr:to>
      <xdr:col>6</xdr:col>
      <xdr:colOff>28576</xdr:colOff>
      <xdr:row>3</xdr:row>
      <xdr:rowOff>152401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847726" y="152401"/>
          <a:ext cx="51435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o-RO" sz="1050" b="0" i="0" u="none" strike="noStrike" baseline="0">
              <a:solidFill>
                <a:srgbClr val="000000"/>
              </a:solidFill>
              <a:latin typeface="Trebuchet MS" pitchFamily="34" charset="0"/>
            </a:rPr>
            <a:t>MINISTERUL MUNCII,FAMILIEI, TINERETULUI ȘI SOLIDARITĂȚII SOCIALE</a:t>
          </a:r>
        </a:p>
        <a:p>
          <a:pPr algn="l" rtl="0">
            <a:defRPr sz="1000"/>
          </a:pPr>
          <a:r>
            <a:rPr lang="ro-RO" sz="1000" b="0" i="0" u="none" strike="noStrike" baseline="0">
              <a:solidFill>
                <a:srgbClr val="000000"/>
              </a:solidFill>
              <a:latin typeface="Trebuchet MS" pitchFamily="34" charset="0"/>
            </a:rPr>
            <a:t>INSPECŢIA</a:t>
          </a:r>
          <a:r>
            <a:rPr lang="ro-RO" sz="1050" b="0" i="0" u="none" strike="noStrike" baseline="0">
              <a:solidFill>
                <a:srgbClr val="000000"/>
              </a:solidFill>
              <a:latin typeface="Trebuchet MS" pitchFamily="34" charset="0"/>
            </a:rPr>
            <a:t> MUNCII</a:t>
          </a:r>
          <a:endParaRPr lang="en-US" sz="1050" b="0" i="0" u="none" strike="noStrike" baseline="0">
            <a:solidFill>
              <a:srgbClr val="000000"/>
            </a:solidFill>
            <a:latin typeface="Trebuchet MS" pitchFamily="34" charset="0"/>
          </a:endParaRPr>
        </a:p>
        <a:p>
          <a:pPr algn="l" rtl="0">
            <a:defRPr sz="1000"/>
          </a:pPr>
          <a:r>
            <a:rPr lang="en-US" sz="1050" b="0" i="0" u="none" strike="noStrike" baseline="0">
              <a:solidFill>
                <a:srgbClr val="000000"/>
              </a:solidFill>
              <a:latin typeface="Trebuchet MS" pitchFamily="34" charset="0"/>
            </a:rPr>
            <a:t>INSPECTORATUL TERITORIAL DE MUNC</a:t>
          </a:r>
          <a:r>
            <a:rPr lang="ro-RO" sz="1050" b="0" i="0" u="none" strike="noStrike" baseline="0">
              <a:solidFill>
                <a:srgbClr val="000000"/>
              </a:solidFill>
              <a:latin typeface="Trebuchet MS" pitchFamily="34" charset="0"/>
            </a:rPr>
            <a:t>Ă</a:t>
          </a:r>
          <a:r>
            <a:rPr lang="en-US" sz="1050" b="0" i="0" u="none" strike="noStrike" baseline="0">
              <a:solidFill>
                <a:srgbClr val="000000"/>
              </a:solidFill>
              <a:latin typeface="Trebuchet MS" pitchFamily="34" charset="0"/>
            </a:rPr>
            <a:t> GALA</a:t>
          </a:r>
          <a:r>
            <a:rPr lang="ro-RO" sz="1050" b="0" i="0" u="none" strike="noStrike" baseline="0">
              <a:solidFill>
                <a:srgbClr val="000000"/>
              </a:solidFill>
              <a:latin typeface="Trebuchet MS" pitchFamily="34" charset="0"/>
            </a:rPr>
            <a:t>Ţ</a:t>
          </a:r>
          <a:r>
            <a:rPr lang="en-US" sz="1050" b="0" i="0" u="none" strike="noStrike" baseline="0">
              <a:solidFill>
                <a:srgbClr val="000000"/>
              </a:solidFill>
              <a:latin typeface="Trebuchet MS" pitchFamily="34" charset="0"/>
            </a:rPr>
            <a:t>I</a:t>
          </a:r>
          <a:endParaRPr lang="en-US" sz="1050" b="0" i="0" u="none" strike="noStrike" baseline="0">
            <a:solidFill>
              <a:srgbClr val="000000"/>
            </a:solidFill>
            <a:latin typeface="Trebuchet MS" pitchFamily="34" charset="0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19050</xdr:colOff>
      <xdr:row>0</xdr:row>
      <xdr:rowOff>161925</xdr:rowOff>
    </xdr:from>
    <xdr:to>
      <xdr:col>1</xdr:col>
      <xdr:colOff>523875</xdr:colOff>
      <xdr:row>3</xdr:row>
      <xdr:rowOff>66675</xdr:rowOff>
    </xdr:to>
    <xdr:pic>
      <xdr:nvPicPr>
        <xdr:cNvPr id="4" name="Picture 1" descr="C:\Users\rodica.balta\Desktop\LOGO_guvern.jpg"/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161925"/>
          <a:ext cx="50482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693963</xdr:colOff>
      <xdr:row>0</xdr:row>
      <xdr:rowOff>108857</xdr:rowOff>
    </xdr:from>
    <xdr:to>
      <xdr:col>6</xdr:col>
      <xdr:colOff>9525</xdr:colOff>
      <xdr:row>4</xdr:row>
      <xdr:rowOff>13607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1084488" y="108857"/>
          <a:ext cx="6583137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rebuchet MS" pitchFamily="34" charset="0"/>
          </a:endParaRPr>
        </a:p>
      </xdr:txBody>
    </xdr:sp>
    <xdr:clientData/>
  </xdr:twoCellAnchor>
  <xdr:twoCellAnchor>
    <xdr:from>
      <xdr:col>1</xdr:col>
      <xdr:colOff>609601</xdr:colOff>
      <xdr:row>0</xdr:row>
      <xdr:rowOff>66675</xdr:rowOff>
    </xdr:from>
    <xdr:to>
      <xdr:col>2</xdr:col>
      <xdr:colOff>3124201</xdr:colOff>
      <xdr:row>3</xdr:row>
      <xdr:rowOff>85725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895351" y="66675"/>
          <a:ext cx="493395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o-RO" sz="1000" b="0" i="0" u="none" strike="noStrike" baseline="0">
              <a:solidFill>
                <a:srgbClr val="000000"/>
              </a:solidFill>
              <a:latin typeface="Trebuchet MS" pitchFamily="34" charset="0"/>
            </a:rPr>
            <a:t>MINISTERUL MUNCII,FAMILIEI, TINERETULUI ȘI SOLIDARITĂȚII SOCIALE</a:t>
          </a:r>
        </a:p>
        <a:p>
          <a:pPr algn="l" rtl="0">
            <a:defRPr sz="1000"/>
          </a:pPr>
          <a:r>
            <a:rPr lang="ro-RO" sz="1000" b="0" i="0" u="none" strike="noStrike" baseline="0">
              <a:solidFill>
                <a:srgbClr val="000000"/>
              </a:solidFill>
              <a:latin typeface="Trebuchet MS" pitchFamily="34" charset="0"/>
            </a:rPr>
            <a:t>INSPECŢIA MUNCII</a:t>
          </a:r>
          <a:endParaRPr lang="en-US" sz="1000" b="0" i="0" u="none" strike="noStrike" baseline="0">
            <a:solidFill>
              <a:srgbClr val="000000"/>
            </a:solidFill>
            <a:latin typeface="Trebuchet MS" pitchFamily="34" charset="0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Trebuchet MS" pitchFamily="34" charset="0"/>
            </a:rPr>
            <a:t>INSPECTORATUL TERITORIAL DE MUNC</a:t>
          </a:r>
          <a:r>
            <a:rPr lang="ro-RO" sz="1000" b="0" i="0" u="none" strike="noStrike" baseline="0">
              <a:solidFill>
                <a:srgbClr val="000000"/>
              </a:solidFill>
              <a:latin typeface="Trebuchet MS" pitchFamily="34" charset="0"/>
            </a:rPr>
            <a:t>Ă</a:t>
          </a:r>
          <a:r>
            <a:rPr lang="en-US" sz="1000" b="0" i="0" u="none" strike="noStrike" baseline="0">
              <a:solidFill>
                <a:srgbClr val="000000"/>
              </a:solidFill>
              <a:latin typeface="Trebuchet MS" pitchFamily="34" charset="0"/>
            </a:rPr>
            <a:t> GALA</a:t>
          </a:r>
          <a:r>
            <a:rPr lang="ro-RO" sz="1000" b="0" i="0" u="none" strike="noStrike" baseline="0">
              <a:solidFill>
                <a:srgbClr val="000000"/>
              </a:solidFill>
              <a:latin typeface="Trebuchet MS" pitchFamily="34" charset="0"/>
            </a:rPr>
            <a:t>Ţ</a:t>
          </a:r>
          <a:r>
            <a:rPr lang="en-US" sz="1000" b="0" i="0" u="none" strike="noStrike" baseline="0">
              <a:solidFill>
                <a:srgbClr val="000000"/>
              </a:solidFill>
              <a:latin typeface="Trebuchet MS" pitchFamily="34" charset="0"/>
            </a:rPr>
            <a:t>I</a:t>
          </a:r>
          <a:endParaRPr lang="en-US" sz="1000" b="0" i="0" u="none" strike="noStrike" baseline="0">
            <a:solidFill>
              <a:srgbClr val="000000"/>
            </a:solidFill>
            <a:latin typeface="Trebuchet MS" pitchFamily="34" charset="0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19050</xdr:colOff>
      <xdr:row>0</xdr:row>
      <xdr:rowOff>66675</xdr:rowOff>
    </xdr:from>
    <xdr:to>
      <xdr:col>1</xdr:col>
      <xdr:colOff>533400</xdr:colOff>
      <xdr:row>2</xdr:row>
      <xdr:rowOff>190499</xdr:rowOff>
    </xdr:to>
    <xdr:pic>
      <xdr:nvPicPr>
        <xdr:cNvPr id="7" name="Picture 1" descr="C:\Users\rodica.balta\Desktop\LOGO_guvern.jpg"/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" y="66675"/>
          <a:ext cx="514350" cy="5048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zoomScaleNormal="100" workbookViewId="0">
      <selection activeCell="C6" sqref="C6"/>
    </sheetView>
  </sheetViews>
  <sheetFormatPr defaultRowHeight="15"/>
  <cols>
    <col min="1" max="1" width="4.42578125" style="37" bestFit="1" customWidth="1"/>
    <col min="2" max="2" width="22.42578125" style="5" customWidth="1"/>
    <col min="3" max="3" width="26.42578125" style="5" bestFit="1" customWidth="1"/>
    <col min="4" max="4" width="16" style="5" hidden="1" customWidth="1"/>
    <col min="5" max="5" width="14.28515625" style="5" customWidth="1"/>
    <col min="6" max="6" width="9.140625" style="5" bestFit="1" customWidth="1"/>
    <col min="7" max="7" width="24.140625" style="5" customWidth="1"/>
    <col min="8" max="8" width="10.7109375" style="5" bestFit="1" customWidth="1"/>
    <col min="9" max="9" width="12" style="5" customWidth="1"/>
    <col min="10" max="10" width="12.5703125" style="5" customWidth="1"/>
    <col min="11" max="11" width="11.140625" style="5" customWidth="1"/>
    <col min="12" max="16384" width="9.140625" style="5"/>
  </cols>
  <sheetData>
    <row r="1" spans="1:11">
      <c r="A1" s="1"/>
      <c r="B1" s="2"/>
      <c r="C1" s="2"/>
      <c r="D1" s="2"/>
      <c r="E1" s="2"/>
      <c r="F1" s="2"/>
      <c r="G1" s="2"/>
      <c r="H1" s="3"/>
      <c r="I1" s="4"/>
    </row>
    <row r="2" spans="1:11">
      <c r="A2" s="1"/>
      <c r="B2" s="2"/>
      <c r="C2" s="3"/>
      <c r="D2" s="2"/>
      <c r="E2" s="2"/>
      <c r="F2" s="2"/>
      <c r="G2" s="2"/>
      <c r="H2" s="3"/>
      <c r="I2" s="4"/>
      <c r="J2" s="39" t="s">
        <v>0</v>
      </c>
    </row>
    <row r="3" spans="1:11">
      <c r="A3" s="1"/>
      <c r="B3" s="4"/>
      <c r="C3" s="2"/>
      <c r="D3" s="2"/>
      <c r="E3" s="2"/>
      <c r="F3" s="2"/>
      <c r="J3" s="39" t="s">
        <v>77</v>
      </c>
    </row>
    <row r="4" spans="1:11">
      <c r="A4" s="1"/>
      <c r="C4" s="2"/>
      <c r="D4" s="2"/>
      <c r="E4" s="2"/>
      <c r="F4" s="2"/>
      <c r="J4" s="39" t="s">
        <v>35</v>
      </c>
    </row>
    <row r="5" spans="1:11">
      <c r="A5" s="1"/>
      <c r="B5" s="6" t="s">
        <v>150</v>
      </c>
      <c r="C5" s="2"/>
      <c r="D5" s="2"/>
      <c r="E5" s="2"/>
      <c r="F5" s="2"/>
    </row>
    <row r="6" spans="1:11">
      <c r="A6" s="1"/>
      <c r="B6" s="8"/>
      <c r="C6" s="2"/>
      <c r="D6" s="2"/>
      <c r="E6" s="2"/>
      <c r="F6" s="2"/>
    </row>
    <row r="7" spans="1:11">
      <c r="A7" s="1"/>
      <c r="B7" s="8"/>
      <c r="C7" s="2"/>
      <c r="D7" s="2"/>
      <c r="E7" s="2"/>
      <c r="F7" s="2"/>
      <c r="G7" s="2"/>
      <c r="H7" s="3"/>
      <c r="I7" s="7"/>
    </row>
    <row r="8" spans="1:11" s="189" customFormat="1">
      <c r="A8" s="190" t="s">
        <v>139</v>
      </c>
      <c r="B8" s="190"/>
      <c r="C8" s="190"/>
      <c r="D8" s="190"/>
      <c r="E8" s="190"/>
      <c r="F8" s="190"/>
      <c r="G8" s="190"/>
      <c r="H8" s="190"/>
      <c r="I8" s="190"/>
      <c r="J8" s="190"/>
      <c r="K8" s="190"/>
    </row>
    <row r="9" spans="1:11" ht="15.75" thickBot="1">
      <c r="A9" s="25"/>
      <c r="B9" s="143"/>
      <c r="C9" s="34"/>
      <c r="D9" s="34"/>
      <c r="E9" s="34"/>
      <c r="F9" s="34"/>
      <c r="G9" s="34"/>
      <c r="H9" s="36"/>
      <c r="I9" s="36"/>
      <c r="K9" s="27"/>
    </row>
    <row r="10" spans="1:11" ht="89.25" customHeight="1">
      <c r="A10" s="193" t="s">
        <v>53</v>
      </c>
      <c r="B10" s="191" t="s">
        <v>158</v>
      </c>
      <c r="C10" s="191" t="s">
        <v>51</v>
      </c>
      <c r="D10" s="195" t="s">
        <v>90</v>
      </c>
      <c r="E10" s="196"/>
      <c r="F10" s="191" t="s">
        <v>88</v>
      </c>
      <c r="G10" s="191" t="s">
        <v>91</v>
      </c>
      <c r="H10" s="191" t="s">
        <v>92</v>
      </c>
      <c r="I10" s="191" t="s">
        <v>93</v>
      </c>
      <c r="J10" s="144" t="s">
        <v>52</v>
      </c>
      <c r="K10" s="197" t="s">
        <v>157</v>
      </c>
    </row>
    <row r="11" spans="1:11" ht="29.25" customHeight="1" thickBot="1">
      <c r="A11" s="194"/>
      <c r="B11" s="192"/>
      <c r="C11" s="192"/>
      <c r="D11" s="40" t="s">
        <v>123</v>
      </c>
      <c r="E11" s="40" t="s">
        <v>122</v>
      </c>
      <c r="F11" s="192"/>
      <c r="G11" s="192"/>
      <c r="H11" s="192"/>
      <c r="I11" s="192"/>
      <c r="J11" s="145" t="s">
        <v>78</v>
      </c>
      <c r="K11" s="198"/>
    </row>
    <row r="12" spans="1:11" ht="15.75" thickBot="1">
      <c r="A12" s="204" t="s">
        <v>135</v>
      </c>
      <c r="B12" s="205"/>
      <c r="C12" s="205"/>
      <c r="D12" s="205"/>
      <c r="E12" s="205"/>
      <c r="F12" s="205"/>
      <c r="G12" s="205"/>
      <c r="H12" s="205"/>
      <c r="I12" s="205"/>
      <c r="J12" s="205"/>
      <c r="K12" s="206"/>
    </row>
    <row r="13" spans="1:11" ht="15.75" thickBot="1">
      <c r="A13" s="207" t="s">
        <v>45</v>
      </c>
      <c r="B13" s="208"/>
      <c r="C13" s="208"/>
      <c r="D13" s="208"/>
      <c r="E13" s="208"/>
      <c r="F13" s="208"/>
      <c r="G13" s="208"/>
      <c r="H13" s="208"/>
      <c r="I13" s="208"/>
      <c r="J13" s="208"/>
      <c r="K13" s="209"/>
    </row>
    <row r="14" spans="1:11" ht="18.75" customHeight="1" thickBot="1">
      <c r="A14" s="199" t="s">
        <v>54</v>
      </c>
      <c r="B14" s="200"/>
      <c r="C14" s="201"/>
      <c r="D14" s="146">
        <f>SUM(D15)</f>
        <v>0</v>
      </c>
      <c r="E14" s="147">
        <f>SUM(E15:E16)</f>
        <v>3507.46</v>
      </c>
      <c r="F14" s="148"/>
      <c r="G14" s="148"/>
      <c r="H14" s="148"/>
      <c r="I14" s="148"/>
      <c r="J14" s="148"/>
      <c r="K14" s="149"/>
    </row>
    <row r="15" spans="1:11" ht="60">
      <c r="A15" s="150">
        <v>1</v>
      </c>
      <c r="B15" s="151" t="s">
        <v>137</v>
      </c>
      <c r="C15" s="151" t="s">
        <v>136</v>
      </c>
      <c r="D15" s="152">
        <v>0</v>
      </c>
      <c r="E15" s="153">
        <v>530.63</v>
      </c>
      <c r="F15" s="151" t="s">
        <v>138</v>
      </c>
      <c r="G15" s="151" t="s">
        <v>140</v>
      </c>
      <c r="H15" s="154">
        <v>45717</v>
      </c>
      <c r="I15" s="154">
        <v>46022</v>
      </c>
      <c r="J15" s="155" t="s">
        <v>79</v>
      </c>
      <c r="K15" s="156" t="s">
        <v>75</v>
      </c>
    </row>
    <row r="16" spans="1:11" ht="60.75" thickBot="1">
      <c r="A16" s="157">
        <v>2</v>
      </c>
      <c r="B16" s="16" t="s">
        <v>40</v>
      </c>
      <c r="C16" s="158" t="s">
        <v>128</v>
      </c>
      <c r="D16" s="159">
        <v>0</v>
      </c>
      <c r="E16" s="160">
        <v>2976.83</v>
      </c>
      <c r="F16" s="16" t="s">
        <v>138</v>
      </c>
      <c r="G16" s="16" t="s">
        <v>140</v>
      </c>
      <c r="H16" s="124">
        <v>45717</v>
      </c>
      <c r="I16" s="124">
        <v>46022</v>
      </c>
      <c r="J16" s="161" t="s">
        <v>79</v>
      </c>
      <c r="K16" s="162" t="s">
        <v>75</v>
      </c>
    </row>
    <row r="17" spans="1:11" ht="15.75" thickBot="1">
      <c r="A17" s="163"/>
      <c r="B17" s="164"/>
      <c r="C17" s="164"/>
      <c r="D17" s="164"/>
      <c r="E17" s="165"/>
      <c r="F17" s="164"/>
      <c r="G17" s="164"/>
      <c r="H17" s="166"/>
      <c r="I17" s="166"/>
      <c r="J17" s="164"/>
      <c r="K17" s="167"/>
    </row>
    <row r="18" spans="1:11" s="37" customFormat="1" ht="36.75" customHeight="1" thickBot="1">
      <c r="A18" s="202" t="s">
        <v>11</v>
      </c>
      <c r="B18" s="203"/>
      <c r="C18" s="203"/>
      <c r="D18" s="49">
        <f>SUM(D19)</f>
        <v>0</v>
      </c>
      <c r="E18" s="168">
        <f>SUM(E19)</f>
        <v>69400.639999999999</v>
      </c>
      <c r="F18" s="49"/>
      <c r="G18" s="49"/>
      <c r="H18" s="110"/>
      <c r="I18" s="110"/>
      <c r="J18" s="49"/>
      <c r="K18" s="169"/>
    </row>
    <row r="19" spans="1:11" s="37" customFormat="1" ht="45.75" thickBot="1">
      <c r="A19" s="170">
        <v>1</v>
      </c>
      <c r="B19" s="59" t="s">
        <v>13</v>
      </c>
      <c r="C19" s="171" t="s">
        <v>42</v>
      </c>
      <c r="D19" s="172">
        <v>0</v>
      </c>
      <c r="E19" s="173">
        <v>69400.639999999999</v>
      </c>
      <c r="F19" s="174" t="s">
        <v>3</v>
      </c>
      <c r="G19" s="175" t="s">
        <v>141</v>
      </c>
      <c r="H19" s="176" t="s">
        <v>142</v>
      </c>
      <c r="I19" s="176" t="s">
        <v>143</v>
      </c>
      <c r="J19" s="177" t="s">
        <v>79</v>
      </c>
      <c r="K19" s="178" t="s">
        <v>75</v>
      </c>
    </row>
    <row r="20" spans="1:11" ht="15.75" thickBot="1">
      <c r="A20" s="210" t="s">
        <v>33</v>
      </c>
      <c r="B20" s="211"/>
      <c r="C20" s="211"/>
      <c r="D20" s="179">
        <f>+D19</f>
        <v>0</v>
      </c>
      <c r="E20" s="180">
        <f>+E14+E18</f>
        <v>72908.100000000006</v>
      </c>
      <c r="F20" s="22"/>
      <c r="G20" s="22"/>
      <c r="H20" s="181"/>
      <c r="I20" s="182"/>
      <c r="J20" s="183"/>
      <c r="K20" s="184"/>
    </row>
    <row r="21" spans="1:11">
      <c r="A21" s="5"/>
      <c r="F21" s="185"/>
      <c r="G21" s="185"/>
      <c r="H21" s="186"/>
      <c r="I21" s="187"/>
      <c r="J21" s="188"/>
      <c r="K21" s="188"/>
    </row>
    <row r="22" spans="1:11">
      <c r="B22" s="27" t="s">
        <v>34</v>
      </c>
    </row>
    <row r="23" spans="1:11">
      <c r="B23" s="31" t="s">
        <v>76</v>
      </c>
    </row>
    <row r="24" spans="1:11">
      <c r="B24" s="31" t="s">
        <v>85</v>
      </c>
    </row>
  </sheetData>
  <mergeCells count="15">
    <mergeCell ref="A14:C14"/>
    <mergeCell ref="A18:C18"/>
    <mergeCell ref="A12:K12"/>
    <mergeCell ref="A13:K13"/>
    <mergeCell ref="A20:C20"/>
    <mergeCell ref="A8:K8"/>
    <mergeCell ref="H10:H11"/>
    <mergeCell ref="I10:I11"/>
    <mergeCell ref="A10:A11"/>
    <mergeCell ref="B10:B11"/>
    <mergeCell ref="C10:C11"/>
    <mergeCell ref="G10:G11"/>
    <mergeCell ref="F10:F11"/>
    <mergeCell ref="D10:E10"/>
    <mergeCell ref="K10:K11"/>
  </mergeCells>
  <pageMargins left="0.15748031496062992" right="0.15748031496062992" top="0.39370078740157483" bottom="0.39370078740157483" header="0.23622047244094491" footer="0.31496062992125984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3"/>
  <sheetViews>
    <sheetView tabSelected="1" zoomScaleNormal="100" zoomScaleSheetLayoutView="98" zoomScalePageLayoutView="106" workbookViewId="0">
      <selection activeCell="L19" sqref="L19"/>
    </sheetView>
  </sheetViews>
  <sheetFormatPr defaultRowHeight="15"/>
  <cols>
    <col min="1" max="1" width="4.28515625" style="37" bestFit="1" customWidth="1"/>
    <col min="2" max="2" width="37.7109375" style="5" customWidth="1"/>
    <col min="3" max="3" width="47.28515625" style="5" bestFit="1" customWidth="1"/>
    <col min="4" max="4" width="12.42578125" style="5" hidden="1" customWidth="1"/>
    <col min="5" max="5" width="12.140625" style="5" bestFit="1" customWidth="1"/>
    <col min="6" max="6" width="12.28515625" style="5" bestFit="1" customWidth="1"/>
    <col min="7" max="7" width="14.140625" style="30" bestFit="1" customWidth="1"/>
    <col min="8" max="8" width="12.85546875" style="30" bestFit="1" customWidth="1"/>
    <col min="9" max="9" width="11.28515625" style="5" customWidth="1"/>
    <col min="10" max="10" width="13.28515625" style="5" customWidth="1"/>
    <col min="11" max="16384" width="9.140625" style="5"/>
  </cols>
  <sheetData>
    <row r="1" spans="1:9">
      <c r="A1" s="1"/>
      <c r="B1" s="2"/>
      <c r="C1" s="2"/>
      <c r="D1" s="2"/>
      <c r="E1" s="2"/>
      <c r="F1" s="2"/>
      <c r="G1" s="94"/>
      <c r="H1" s="94"/>
      <c r="I1" s="4"/>
    </row>
    <row r="2" spans="1:9">
      <c r="A2" s="1"/>
      <c r="B2" s="2"/>
      <c r="C2" s="3"/>
      <c r="D2" s="2"/>
      <c r="E2" s="2"/>
      <c r="G2" s="190" t="s">
        <v>151</v>
      </c>
      <c r="H2" s="190"/>
      <c r="I2" s="4"/>
    </row>
    <row r="3" spans="1:9">
      <c r="A3" s="1"/>
      <c r="B3" s="4"/>
      <c r="C3" s="2"/>
      <c r="D3" s="2"/>
      <c r="E3" s="2"/>
      <c r="G3" s="190" t="s">
        <v>77</v>
      </c>
      <c r="H3" s="190"/>
    </row>
    <row r="4" spans="1:9">
      <c r="A4" s="1"/>
      <c r="C4" s="2"/>
      <c r="D4" s="2"/>
      <c r="E4" s="2"/>
      <c r="G4" s="190" t="s">
        <v>35</v>
      </c>
      <c r="H4" s="190"/>
    </row>
    <row r="5" spans="1:9">
      <c r="A5" s="1"/>
      <c r="B5" s="6" t="s">
        <v>150</v>
      </c>
      <c r="C5" s="2"/>
      <c r="D5" s="2"/>
      <c r="E5" s="2"/>
      <c r="F5" s="2"/>
    </row>
    <row r="6" spans="1:9" s="136" customFormat="1" ht="16.5">
      <c r="A6" s="134"/>
      <c r="B6" s="137"/>
      <c r="C6" s="135"/>
      <c r="D6" s="135"/>
      <c r="E6" s="2"/>
      <c r="F6" s="2"/>
      <c r="G6" s="30"/>
      <c r="H6" s="30"/>
    </row>
    <row r="7" spans="1:9" s="136" customFormat="1" ht="16.5">
      <c r="A7" s="134"/>
      <c r="B7" s="137"/>
      <c r="C7" s="135"/>
      <c r="D7" s="135"/>
      <c r="E7" s="2"/>
      <c r="F7" s="249"/>
      <c r="G7" s="30"/>
      <c r="H7" s="30"/>
    </row>
    <row r="8" spans="1:9">
      <c r="A8" s="1"/>
      <c r="B8" s="9"/>
      <c r="C8" s="2"/>
      <c r="D8" s="2"/>
      <c r="E8" s="2"/>
      <c r="F8" s="2"/>
      <c r="G8" s="94"/>
      <c r="H8" s="7"/>
    </row>
    <row r="9" spans="1:9" ht="16.5">
      <c r="A9" s="233" t="s">
        <v>139</v>
      </c>
      <c r="B9" s="233"/>
      <c r="C9" s="233"/>
      <c r="D9" s="233"/>
      <c r="E9" s="233"/>
      <c r="F9" s="233"/>
      <c r="G9" s="233"/>
      <c r="H9" s="233"/>
      <c r="I9" s="10"/>
    </row>
    <row r="10" spans="1:9" ht="16.5">
      <c r="A10" s="233" t="s">
        <v>94</v>
      </c>
      <c r="B10" s="233"/>
      <c r="C10" s="233"/>
      <c r="D10" s="233"/>
      <c r="E10" s="233"/>
      <c r="F10" s="233"/>
      <c r="G10" s="233"/>
      <c r="H10" s="233"/>
      <c r="I10" s="39"/>
    </row>
    <row r="11" spans="1:9" ht="15.75" thickBot="1">
      <c r="A11" s="11"/>
      <c r="B11" s="11"/>
      <c r="C11" s="11"/>
      <c r="D11" s="11"/>
      <c r="E11" s="11"/>
      <c r="F11" s="11"/>
      <c r="G11" s="95"/>
      <c r="H11" s="95"/>
    </row>
    <row r="12" spans="1:9" ht="29.25" customHeight="1">
      <c r="A12" s="236" t="s">
        <v>1</v>
      </c>
      <c r="B12" s="232" t="s">
        <v>86</v>
      </c>
      <c r="C12" s="239" t="s">
        <v>2</v>
      </c>
      <c r="D12" s="231" t="s">
        <v>154</v>
      </c>
      <c r="E12" s="232"/>
      <c r="F12" s="239" t="s">
        <v>88</v>
      </c>
      <c r="G12" s="239" t="s">
        <v>95</v>
      </c>
      <c r="H12" s="247" t="s">
        <v>89</v>
      </c>
    </row>
    <row r="13" spans="1:9" ht="19.5" customHeight="1" thickBot="1">
      <c r="A13" s="237"/>
      <c r="B13" s="238"/>
      <c r="C13" s="240"/>
      <c r="D13" s="40" t="s">
        <v>87</v>
      </c>
      <c r="E13" s="74" t="s">
        <v>122</v>
      </c>
      <c r="F13" s="240"/>
      <c r="G13" s="240"/>
      <c r="H13" s="248"/>
    </row>
    <row r="14" spans="1:9" ht="15.75" thickBot="1">
      <c r="A14" s="228" t="s">
        <v>36</v>
      </c>
      <c r="B14" s="229"/>
      <c r="C14" s="229"/>
      <c r="D14" s="229"/>
      <c r="E14" s="229"/>
      <c r="F14" s="229"/>
      <c r="G14" s="229"/>
      <c r="H14" s="230"/>
    </row>
    <row r="15" spans="1:9" ht="15.75" thickBot="1">
      <c r="A15" s="243" t="s">
        <v>45</v>
      </c>
      <c r="B15" s="244"/>
      <c r="C15" s="244"/>
      <c r="D15" s="77">
        <f>+D16+D20+D23+D26+D29+D31+D34+D38</f>
        <v>0</v>
      </c>
      <c r="E15" s="77">
        <f>+E16+E20+E23+E26+E29+E31+E34+E38</f>
        <v>506485.28</v>
      </c>
      <c r="F15" s="78"/>
      <c r="G15" s="96"/>
      <c r="H15" s="97"/>
    </row>
    <row r="16" spans="1:9" ht="15.75" thickBot="1">
      <c r="A16" s="241" t="s">
        <v>54</v>
      </c>
      <c r="B16" s="242"/>
      <c r="C16" s="242"/>
      <c r="D16" s="75">
        <f>SUM(D17:D19)</f>
        <v>0</v>
      </c>
      <c r="E16" s="75">
        <f>SUM(E17:E19)</f>
        <v>25319.279999999999</v>
      </c>
      <c r="F16" s="76"/>
      <c r="G16" s="98"/>
      <c r="H16" s="99"/>
    </row>
    <row r="17" spans="1:8" s="141" customFormat="1" ht="30">
      <c r="A17" s="45">
        <v>1</v>
      </c>
      <c r="B17" s="46" t="s">
        <v>96</v>
      </c>
      <c r="C17" s="50" t="s">
        <v>152</v>
      </c>
      <c r="D17" s="140">
        <v>0</v>
      </c>
      <c r="E17" s="42">
        <v>4174.5</v>
      </c>
      <c r="F17" s="42" t="s">
        <v>3</v>
      </c>
      <c r="G17" s="100">
        <v>45658</v>
      </c>
      <c r="H17" s="101">
        <v>46022</v>
      </c>
    </row>
    <row r="18" spans="1:8" s="141" customFormat="1">
      <c r="A18" s="12">
        <v>2</v>
      </c>
      <c r="B18" s="13" t="s">
        <v>40</v>
      </c>
      <c r="C18" s="14" t="s">
        <v>128</v>
      </c>
      <c r="D18" s="20">
        <v>0</v>
      </c>
      <c r="E18" s="15">
        <v>4257.2299999999996</v>
      </c>
      <c r="F18" s="15" t="s">
        <v>3</v>
      </c>
      <c r="G18" s="102">
        <v>45658</v>
      </c>
      <c r="H18" s="103">
        <v>46022</v>
      </c>
    </row>
    <row r="19" spans="1:8" s="141" customFormat="1" ht="15.75" thickBot="1">
      <c r="A19" s="21">
        <v>3</v>
      </c>
      <c r="B19" s="43" t="s">
        <v>41</v>
      </c>
      <c r="C19" s="44" t="s">
        <v>129</v>
      </c>
      <c r="D19" s="142">
        <v>0</v>
      </c>
      <c r="E19" s="41">
        <v>16887.55</v>
      </c>
      <c r="F19" s="41" t="s">
        <v>3</v>
      </c>
      <c r="G19" s="104">
        <v>45658</v>
      </c>
      <c r="H19" s="105">
        <v>46022</v>
      </c>
    </row>
    <row r="20" spans="1:8" ht="15.75" thickBot="1">
      <c r="A20" s="214" t="s">
        <v>37</v>
      </c>
      <c r="B20" s="215"/>
      <c r="C20" s="215"/>
      <c r="D20" s="51">
        <f>SUM(D21:D22)</f>
        <v>0</v>
      </c>
      <c r="E20" s="51">
        <f>SUM(E21:E22)</f>
        <v>10980.34</v>
      </c>
      <c r="F20" s="52"/>
      <c r="G20" s="106"/>
      <c r="H20" s="107"/>
    </row>
    <row r="21" spans="1:8">
      <c r="A21" s="45">
        <v>4</v>
      </c>
      <c r="B21" s="46" t="s">
        <v>98</v>
      </c>
      <c r="C21" s="50" t="s">
        <v>130</v>
      </c>
      <c r="D21" s="42">
        <v>0</v>
      </c>
      <c r="E21" s="42">
        <v>4200.79</v>
      </c>
      <c r="F21" s="42" t="s">
        <v>3</v>
      </c>
      <c r="G21" s="100">
        <v>45658</v>
      </c>
      <c r="H21" s="101">
        <v>46022</v>
      </c>
    </row>
    <row r="22" spans="1:8" ht="30.75" thickBot="1">
      <c r="A22" s="21">
        <v>5</v>
      </c>
      <c r="B22" s="43" t="s">
        <v>97</v>
      </c>
      <c r="C22" s="44" t="s">
        <v>131</v>
      </c>
      <c r="D22" s="41">
        <v>0</v>
      </c>
      <c r="E22" s="41">
        <v>6779.55</v>
      </c>
      <c r="F22" s="41" t="s">
        <v>3</v>
      </c>
      <c r="G22" s="104">
        <v>45658</v>
      </c>
      <c r="H22" s="105">
        <v>46022</v>
      </c>
    </row>
    <row r="23" spans="1:8" ht="15.75" thickBot="1">
      <c r="A23" s="214" t="s">
        <v>38</v>
      </c>
      <c r="B23" s="215"/>
      <c r="C23" s="215"/>
      <c r="D23" s="51">
        <f>SUM(D24:D25)</f>
        <v>0</v>
      </c>
      <c r="E23" s="51">
        <f>SUM(E24:E25)</f>
        <v>192322.52000000002</v>
      </c>
      <c r="F23" s="52"/>
      <c r="G23" s="106"/>
      <c r="H23" s="107"/>
    </row>
    <row r="24" spans="1:8">
      <c r="A24" s="45">
        <v>6</v>
      </c>
      <c r="B24" s="46" t="s">
        <v>73</v>
      </c>
      <c r="C24" s="50" t="s">
        <v>132</v>
      </c>
      <c r="D24" s="42">
        <v>0</v>
      </c>
      <c r="E24" s="42">
        <v>83572.02</v>
      </c>
      <c r="F24" s="42" t="s">
        <v>3</v>
      </c>
      <c r="G24" s="100">
        <v>45658</v>
      </c>
      <c r="H24" s="101">
        <v>46022</v>
      </c>
    </row>
    <row r="25" spans="1:8" ht="15.75" thickBot="1">
      <c r="A25" s="21">
        <v>7</v>
      </c>
      <c r="B25" s="43" t="s">
        <v>74</v>
      </c>
      <c r="C25" s="44" t="s">
        <v>133</v>
      </c>
      <c r="D25" s="41">
        <v>0</v>
      </c>
      <c r="E25" s="41">
        <v>108750.5</v>
      </c>
      <c r="F25" s="41" t="s">
        <v>3</v>
      </c>
      <c r="G25" s="104">
        <v>45658</v>
      </c>
      <c r="H25" s="105">
        <v>46022</v>
      </c>
    </row>
    <row r="26" spans="1:8" ht="15.75" thickBot="1">
      <c r="A26" s="214" t="s">
        <v>39</v>
      </c>
      <c r="B26" s="215"/>
      <c r="C26" s="215"/>
      <c r="D26" s="51">
        <f>SUM(D27:D28)</f>
        <v>0</v>
      </c>
      <c r="E26" s="51">
        <f>SUM(E27:E28)</f>
        <v>34686.659999999996</v>
      </c>
      <c r="F26" s="52"/>
      <c r="G26" s="106"/>
      <c r="H26" s="107"/>
    </row>
    <row r="27" spans="1:8">
      <c r="A27" s="53">
        <v>8</v>
      </c>
      <c r="B27" s="54" t="s">
        <v>100</v>
      </c>
      <c r="C27" s="50" t="s">
        <v>81</v>
      </c>
      <c r="D27" s="42">
        <v>0</v>
      </c>
      <c r="E27" s="42">
        <v>31567.439999999999</v>
      </c>
      <c r="F27" s="42" t="s">
        <v>3</v>
      </c>
      <c r="G27" s="100">
        <v>45658</v>
      </c>
      <c r="H27" s="101">
        <v>46022</v>
      </c>
    </row>
    <row r="28" spans="1:8" ht="30.75" thickBot="1">
      <c r="A28" s="55">
        <v>9</v>
      </c>
      <c r="B28" s="56" t="s">
        <v>99</v>
      </c>
      <c r="C28" s="44" t="s">
        <v>82</v>
      </c>
      <c r="D28" s="41">
        <v>0</v>
      </c>
      <c r="E28" s="41">
        <v>3119.22</v>
      </c>
      <c r="F28" s="41" t="s">
        <v>3</v>
      </c>
      <c r="G28" s="104">
        <v>45658</v>
      </c>
      <c r="H28" s="105">
        <v>46022</v>
      </c>
    </row>
    <row r="29" spans="1:8" ht="15.75" thickBot="1">
      <c r="A29" s="214" t="s">
        <v>4</v>
      </c>
      <c r="B29" s="215"/>
      <c r="C29" s="215"/>
      <c r="D29" s="51">
        <f>SUM(D30)</f>
        <v>0</v>
      </c>
      <c r="E29" s="51">
        <f>SUM(E30)</f>
        <v>22093.56</v>
      </c>
      <c r="F29" s="52"/>
      <c r="G29" s="106"/>
      <c r="H29" s="107"/>
    </row>
    <row r="30" spans="1:8" ht="30.75" thickBot="1">
      <c r="A30" s="57">
        <v>10</v>
      </c>
      <c r="B30" s="58" t="s">
        <v>5</v>
      </c>
      <c r="C30" s="59" t="s">
        <v>134</v>
      </c>
      <c r="D30" s="60">
        <v>0</v>
      </c>
      <c r="E30" s="60">
        <v>22093.56</v>
      </c>
      <c r="F30" s="60" t="s">
        <v>3</v>
      </c>
      <c r="G30" s="108">
        <v>45658</v>
      </c>
      <c r="H30" s="109">
        <v>46022</v>
      </c>
    </row>
    <row r="31" spans="1:8" ht="15.75" thickBot="1">
      <c r="A31" s="214" t="s">
        <v>6</v>
      </c>
      <c r="B31" s="215"/>
      <c r="C31" s="215"/>
      <c r="D31" s="62">
        <f>SUM(D32:D33)</f>
        <v>0</v>
      </c>
      <c r="E31" s="62">
        <f>SUM(E32:E33)</f>
        <v>0</v>
      </c>
      <c r="F31" s="52"/>
      <c r="G31" s="106"/>
      <c r="H31" s="107"/>
    </row>
    <row r="32" spans="1:8" ht="30">
      <c r="A32" s="53">
        <v>11</v>
      </c>
      <c r="B32" s="54" t="s">
        <v>7</v>
      </c>
      <c r="C32" s="47" t="s">
        <v>55</v>
      </c>
      <c r="D32" s="61">
        <f>+E32/1.19</f>
        <v>0</v>
      </c>
      <c r="E32" s="61">
        <v>0</v>
      </c>
      <c r="F32" s="42" t="s">
        <v>3</v>
      </c>
      <c r="G32" s="100">
        <v>45658</v>
      </c>
      <c r="H32" s="101">
        <v>46022</v>
      </c>
    </row>
    <row r="33" spans="1:8" ht="30.75" thickBot="1">
      <c r="A33" s="55">
        <v>12</v>
      </c>
      <c r="B33" s="56" t="s">
        <v>8</v>
      </c>
      <c r="C33" s="63" t="s">
        <v>101</v>
      </c>
      <c r="D33" s="41">
        <f>+E33/1.19</f>
        <v>0</v>
      </c>
      <c r="E33" s="41">
        <v>0</v>
      </c>
      <c r="F33" s="41" t="s">
        <v>3</v>
      </c>
      <c r="G33" s="104">
        <v>45658</v>
      </c>
      <c r="H33" s="105">
        <v>46022</v>
      </c>
    </row>
    <row r="34" spans="1:8" ht="15.75" thickBot="1">
      <c r="A34" s="214" t="s">
        <v>9</v>
      </c>
      <c r="B34" s="215"/>
      <c r="C34" s="215"/>
      <c r="D34" s="51">
        <f>SUM(D35:D37)</f>
        <v>0</v>
      </c>
      <c r="E34" s="51">
        <f>SUM(E35:E37)</f>
        <v>34890.44</v>
      </c>
      <c r="F34" s="52"/>
      <c r="G34" s="106"/>
      <c r="H34" s="107"/>
    </row>
    <row r="35" spans="1:8">
      <c r="A35" s="45">
        <v>13</v>
      </c>
      <c r="B35" s="46" t="s">
        <v>102</v>
      </c>
      <c r="C35" s="50" t="s">
        <v>57</v>
      </c>
      <c r="D35" s="42">
        <v>0</v>
      </c>
      <c r="E35" s="42">
        <v>1987.95</v>
      </c>
      <c r="F35" s="42" t="s">
        <v>3</v>
      </c>
      <c r="G35" s="100">
        <v>45658</v>
      </c>
      <c r="H35" s="101">
        <v>46022</v>
      </c>
    </row>
    <row r="36" spans="1:8">
      <c r="A36" s="12">
        <v>14</v>
      </c>
      <c r="B36" s="13" t="s">
        <v>103</v>
      </c>
      <c r="C36" s="18" t="s">
        <v>58</v>
      </c>
      <c r="D36" s="15">
        <v>0</v>
      </c>
      <c r="E36" s="15">
        <v>4386.78</v>
      </c>
      <c r="F36" s="15" t="s">
        <v>3</v>
      </c>
      <c r="G36" s="102">
        <v>45658</v>
      </c>
      <c r="H36" s="103">
        <v>46022</v>
      </c>
    </row>
    <row r="37" spans="1:8" ht="30.75" thickBot="1">
      <c r="A37" s="21">
        <v>15</v>
      </c>
      <c r="B37" s="43" t="s">
        <v>10</v>
      </c>
      <c r="C37" s="44" t="s">
        <v>56</v>
      </c>
      <c r="D37" s="41">
        <v>0</v>
      </c>
      <c r="E37" s="41">
        <v>28515.71</v>
      </c>
      <c r="F37" s="41" t="s">
        <v>3</v>
      </c>
      <c r="G37" s="104">
        <v>45658</v>
      </c>
      <c r="H37" s="105">
        <v>46022</v>
      </c>
    </row>
    <row r="38" spans="1:8" ht="15.75" thickBot="1">
      <c r="A38" s="224" t="s">
        <v>11</v>
      </c>
      <c r="B38" s="225"/>
      <c r="C38" s="225"/>
      <c r="D38" s="51">
        <f>SUM(D39:D57)</f>
        <v>0</v>
      </c>
      <c r="E38" s="48">
        <f>SUM(E39:E59)</f>
        <v>186192.48</v>
      </c>
      <c r="F38" s="49"/>
      <c r="G38" s="110"/>
      <c r="H38" s="111"/>
    </row>
    <row r="39" spans="1:8">
      <c r="A39" s="45">
        <v>16</v>
      </c>
      <c r="B39" s="46" t="s">
        <v>12</v>
      </c>
      <c r="C39" s="47" t="s">
        <v>104</v>
      </c>
      <c r="D39" s="42">
        <v>0</v>
      </c>
      <c r="E39" s="42">
        <v>107599.87</v>
      </c>
      <c r="F39" s="42" t="s">
        <v>3</v>
      </c>
      <c r="G39" s="100">
        <v>45658</v>
      </c>
      <c r="H39" s="101">
        <v>46022</v>
      </c>
    </row>
    <row r="40" spans="1:8" ht="45" customHeight="1">
      <c r="A40" s="12">
        <v>17</v>
      </c>
      <c r="B40" s="13" t="s">
        <v>108</v>
      </c>
      <c r="C40" s="19" t="s">
        <v>109</v>
      </c>
      <c r="D40" s="15">
        <v>0</v>
      </c>
      <c r="E40" s="15">
        <v>13904</v>
      </c>
      <c r="F40" s="15" t="s">
        <v>3</v>
      </c>
      <c r="G40" s="102">
        <v>45658</v>
      </c>
      <c r="H40" s="103">
        <v>46022</v>
      </c>
    </row>
    <row r="41" spans="1:8" ht="30">
      <c r="A41" s="12">
        <v>18</v>
      </c>
      <c r="B41" s="13" t="s">
        <v>105</v>
      </c>
      <c r="C41" s="18" t="s">
        <v>64</v>
      </c>
      <c r="D41" s="15">
        <v>0</v>
      </c>
      <c r="E41" s="15">
        <v>9919.36</v>
      </c>
      <c r="F41" s="15" t="s">
        <v>3</v>
      </c>
      <c r="G41" s="102">
        <v>45658</v>
      </c>
      <c r="H41" s="103">
        <v>46022</v>
      </c>
    </row>
    <row r="42" spans="1:8" ht="30">
      <c r="A42" s="12">
        <v>19</v>
      </c>
      <c r="B42" s="13" t="s">
        <v>126</v>
      </c>
      <c r="C42" s="14" t="s">
        <v>65</v>
      </c>
      <c r="D42" s="15">
        <v>0</v>
      </c>
      <c r="E42" s="15">
        <v>3550</v>
      </c>
      <c r="F42" s="15" t="s">
        <v>3</v>
      </c>
      <c r="G42" s="102">
        <v>45658</v>
      </c>
      <c r="H42" s="103">
        <v>46022</v>
      </c>
    </row>
    <row r="43" spans="1:8" ht="30">
      <c r="A43" s="12">
        <v>20</v>
      </c>
      <c r="B43" s="13" t="s">
        <v>110</v>
      </c>
      <c r="C43" s="19" t="s">
        <v>111</v>
      </c>
      <c r="D43" s="15">
        <v>0</v>
      </c>
      <c r="E43" s="15">
        <v>302.60000000000002</v>
      </c>
      <c r="F43" s="15" t="s">
        <v>3</v>
      </c>
      <c r="G43" s="102">
        <v>45658</v>
      </c>
      <c r="H43" s="103">
        <v>46022</v>
      </c>
    </row>
    <row r="44" spans="1:8">
      <c r="A44" s="12">
        <v>21</v>
      </c>
      <c r="B44" s="13" t="s">
        <v>112</v>
      </c>
      <c r="C44" s="18" t="s">
        <v>113</v>
      </c>
      <c r="D44" s="15">
        <v>0</v>
      </c>
      <c r="E44" s="15">
        <v>696.76</v>
      </c>
      <c r="F44" s="15" t="s">
        <v>3</v>
      </c>
      <c r="G44" s="102">
        <v>45658</v>
      </c>
      <c r="H44" s="103">
        <v>46022</v>
      </c>
    </row>
    <row r="45" spans="1:8" ht="45">
      <c r="A45" s="12">
        <v>22</v>
      </c>
      <c r="B45" s="13" t="s">
        <v>114</v>
      </c>
      <c r="C45" s="18" t="s">
        <v>60</v>
      </c>
      <c r="D45" s="15">
        <v>0</v>
      </c>
      <c r="E45" s="15">
        <v>3439.83</v>
      </c>
      <c r="F45" s="15" t="s">
        <v>3</v>
      </c>
      <c r="G45" s="102">
        <v>45658</v>
      </c>
      <c r="H45" s="103">
        <v>46022</v>
      </c>
    </row>
    <row r="46" spans="1:8" ht="30">
      <c r="A46" s="12">
        <v>23</v>
      </c>
      <c r="B46" s="13" t="s">
        <v>115</v>
      </c>
      <c r="C46" s="18" t="s">
        <v>116</v>
      </c>
      <c r="D46" s="15">
        <v>0</v>
      </c>
      <c r="E46" s="15">
        <v>810</v>
      </c>
      <c r="F46" s="15" t="s">
        <v>3</v>
      </c>
      <c r="G46" s="102">
        <v>45658</v>
      </c>
      <c r="H46" s="103">
        <v>46022</v>
      </c>
    </row>
    <row r="47" spans="1:8" ht="30">
      <c r="A47" s="12">
        <v>24</v>
      </c>
      <c r="B47" s="13" t="s">
        <v>18</v>
      </c>
      <c r="C47" s="18" t="s">
        <v>117</v>
      </c>
      <c r="D47" s="15">
        <v>0</v>
      </c>
      <c r="E47" s="15">
        <v>7723.2</v>
      </c>
      <c r="F47" s="15" t="s">
        <v>3</v>
      </c>
      <c r="G47" s="102">
        <v>45658</v>
      </c>
      <c r="H47" s="103">
        <v>46022</v>
      </c>
    </row>
    <row r="48" spans="1:8" ht="27.75" customHeight="1">
      <c r="A48" s="12">
        <v>25</v>
      </c>
      <c r="B48" s="13" t="s">
        <v>144</v>
      </c>
      <c r="C48" s="18" t="s">
        <v>145</v>
      </c>
      <c r="D48" s="15">
        <v>0</v>
      </c>
      <c r="E48" s="15">
        <v>1250</v>
      </c>
      <c r="F48" s="15" t="s">
        <v>3</v>
      </c>
      <c r="G48" s="102">
        <v>45962</v>
      </c>
      <c r="H48" s="103">
        <v>46022</v>
      </c>
    </row>
    <row r="49" spans="1:8" ht="41.25" customHeight="1">
      <c r="A49" s="12">
        <v>26</v>
      </c>
      <c r="B49" s="13" t="s">
        <v>14</v>
      </c>
      <c r="C49" s="18" t="s">
        <v>155</v>
      </c>
      <c r="D49" s="15">
        <v>0</v>
      </c>
      <c r="E49" s="15">
        <v>1327.42</v>
      </c>
      <c r="F49" s="15" t="s">
        <v>3</v>
      </c>
      <c r="G49" s="102">
        <v>45658</v>
      </c>
      <c r="H49" s="103">
        <v>46022</v>
      </c>
    </row>
    <row r="50" spans="1:8" ht="30">
      <c r="A50" s="12">
        <v>27</v>
      </c>
      <c r="B50" s="13" t="s">
        <v>120</v>
      </c>
      <c r="C50" s="18" t="s">
        <v>118</v>
      </c>
      <c r="D50" s="15">
        <v>0</v>
      </c>
      <c r="E50" s="15">
        <v>2629</v>
      </c>
      <c r="F50" s="15" t="s">
        <v>3</v>
      </c>
      <c r="G50" s="102">
        <v>45658</v>
      </c>
      <c r="H50" s="103">
        <v>46022</v>
      </c>
    </row>
    <row r="51" spans="1:8" ht="30">
      <c r="A51" s="12">
        <v>28</v>
      </c>
      <c r="B51" s="13" t="s">
        <v>119</v>
      </c>
      <c r="C51" s="18" t="s">
        <v>121</v>
      </c>
      <c r="D51" s="15">
        <v>0</v>
      </c>
      <c r="E51" s="15">
        <v>2768.78</v>
      </c>
      <c r="F51" s="15" t="s">
        <v>3</v>
      </c>
      <c r="G51" s="102">
        <v>45658</v>
      </c>
      <c r="H51" s="103">
        <v>46022</v>
      </c>
    </row>
    <row r="52" spans="1:8" ht="30">
      <c r="A52" s="12">
        <v>29</v>
      </c>
      <c r="B52" s="13" t="s">
        <v>125</v>
      </c>
      <c r="C52" s="18" t="s">
        <v>59</v>
      </c>
      <c r="D52" s="15">
        <v>0</v>
      </c>
      <c r="E52" s="15">
        <v>1791.14</v>
      </c>
      <c r="F52" s="15" t="s">
        <v>3</v>
      </c>
      <c r="G52" s="102">
        <v>45658</v>
      </c>
      <c r="H52" s="103">
        <v>46022</v>
      </c>
    </row>
    <row r="53" spans="1:8">
      <c r="A53" s="12">
        <v>30</v>
      </c>
      <c r="B53" s="13" t="s">
        <v>15</v>
      </c>
      <c r="C53" s="18" t="s">
        <v>61</v>
      </c>
      <c r="D53" s="15">
        <f t="shared" ref="D53" si="0">+E53/1.19</f>
        <v>0</v>
      </c>
      <c r="E53" s="15">
        <v>0</v>
      </c>
      <c r="F53" s="15" t="s">
        <v>3</v>
      </c>
      <c r="G53" s="102">
        <v>45658</v>
      </c>
      <c r="H53" s="103">
        <v>46022</v>
      </c>
    </row>
    <row r="54" spans="1:8">
      <c r="A54" s="12">
        <v>31</v>
      </c>
      <c r="B54" s="13" t="s">
        <v>16</v>
      </c>
      <c r="C54" s="18" t="s">
        <v>84</v>
      </c>
      <c r="D54" s="15">
        <v>0</v>
      </c>
      <c r="E54" s="15">
        <v>84</v>
      </c>
      <c r="F54" s="15" t="s">
        <v>3</v>
      </c>
      <c r="G54" s="102">
        <v>45658</v>
      </c>
      <c r="H54" s="103">
        <v>46022</v>
      </c>
    </row>
    <row r="55" spans="1:8" ht="30">
      <c r="A55" s="12">
        <v>32</v>
      </c>
      <c r="B55" s="13" t="s">
        <v>17</v>
      </c>
      <c r="C55" s="20" t="s">
        <v>62</v>
      </c>
      <c r="D55" s="15">
        <v>0</v>
      </c>
      <c r="E55" s="15">
        <v>9925.2800000000007</v>
      </c>
      <c r="F55" s="15" t="s">
        <v>3</v>
      </c>
      <c r="G55" s="102">
        <v>45658</v>
      </c>
      <c r="H55" s="103">
        <v>46022</v>
      </c>
    </row>
    <row r="56" spans="1:8" ht="30">
      <c r="A56" s="12">
        <v>33</v>
      </c>
      <c r="B56" s="13" t="s">
        <v>19</v>
      </c>
      <c r="C56" s="18" t="s">
        <v>63</v>
      </c>
      <c r="D56" s="15">
        <f t="shared" ref="D56" si="1">+E56/1.19</f>
        <v>0</v>
      </c>
      <c r="E56" s="15">
        <v>0</v>
      </c>
      <c r="F56" s="15" t="s">
        <v>3</v>
      </c>
      <c r="G56" s="102">
        <v>45658</v>
      </c>
      <c r="H56" s="103">
        <v>46022</v>
      </c>
    </row>
    <row r="57" spans="1:8" ht="30">
      <c r="A57" s="12">
        <v>34</v>
      </c>
      <c r="B57" s="13" t="s">
        <v>106</v>
      </c>
      <c r="C57" s="19" t="s">
        <v>107</v>
      </c>
      <c r="D57" s="15">
        <v>0</v>
      </c>
      <c r="E57" s="15">
        <v>3590</v>
      </c>
      <c r="F57" s="15" t="s">
        <v>3</v>
      </c>
      <c r="G57" s="102">
        <v>45658</v>
      </c>
      <c r="H57" s="103">
        <v>46022</v>
      </c>
    </row>
    <row r="58" spans="1:8" ht="43.5" customHeight="1">
      <c r="A58" s="12">
        <v>35</v>
      </c>
      <c r="B58" s="13" t="s">
        <v>146</v>
      </c>
      <c r="C58" s="19" t="s">
        <v>148</v>
      </c>
      <c r="D58" s="15">
        <v>0</v>
      </c>
      <c r="E58" s="15">
        <v>4533.66</v>
      </c>
      <c r="F58" s="15" t="s">
        <v>3</v>
      </c>
      <c r="G58" s="102">
        <v>45658</v>
      </c>
      <c r="H58" s="103">
        <v>46022</v>
      </c>
    </row>
    <row r="59" spans="1:8" ht="30.75" thickBot="1">
      <c r="A59" s="21">
        <v>36</v>
      </c>
      <c r="B59" s="43" t="s">
        <v>147</v>
      </c>
      <c r="C59" s="44" t="s">
        <v>149</v>
      </c>
      <c r="D59" s="41">
        <v>0</v>
      </c>
      <c r="E59" s="41">
        <v>10347.58</v>
      </c>
      <c r="F59" s="41" t="s">
        <v>3</v>
      </c>
      <c r="G59" s="104">
        <v>45658</v>
      </c>
      <c r="H59" s="105">
        <v>46022</v>
      </c>
    </row>
    <row r="60" spans="1:8" s="4" customFormat="1" ht="15.75" thickBot="1">
      <c r="A60" s="245" t="s">
        <v>127</v>
      </c>
      <c r="B60" s="246"/>
      <c r="C60" s="246"/>
      <c r="D60" s="83">
        <f>+D61</f>
        <v>0</v>
      </c>
      <c r="E60" s="83">
        <f>+E61</f>
        <v>0</v>
      </c>
      <c r="F60" s="84"/>
      <c r="G60" s="112"/>
      <c r="H60" s="113"/>
    </row>
    <row r="61" spans="1:8" ht="30.75" thickBot="1">
      <c r="A61" s="87">
        <v>37</v>
      </c>
      <c r="B61" s="64" t="s">
        <v>20</v>
      </c>
      <c r="C61" s="64" t="s">
        <v>66</v>
      </c>
      <c r="D61" s="65">
        <v>0</v>
      </c>
      <c r="E61" s="65">
        <v>0</v>
      </c>
      <c r="F61" s="65" t="s">
        <v>3</v>
      </c>
      <c r="G61" s="114">
        <v>45658</v>
      </c>
      <c r="H61" s="115">
        <v>46022</v>
      </c>
    </row>
    <row r="62" spans="1:8" ht="15.75" thickBot="1">
      <c r="A62" s="226" t="s">
        <v>48</v>
      </c>
      <c r="B62" s="227"/>
      <c r="C62" s="227"/>
      <c r="D62" s="85">
        <f>+D63</f>
        <v>0</v>
      </c>
      <c r="E62" s="85">
        <f>+E63</f>
        <v>0</v>
      </c>
      <c r="F62" s="86"/>
      <c r="G62" s="116"/>
      <c r="H62" s="117"/>
    </row>
    <row r="63" spans="1:8" s="4" customFormat="1" ht="15.75" thickBot="1">
      <c r="A63" s="222" t="s">
        <v>21</v>
      </c>
      <c r="B63" s="223"/>
      <c r="C63" s="223"/>
      <c r="D63" s="81">
        <f>SUM(D64)</f>
        <v>0</v>
      </c>
      <c r="E63" s="81">
        <f>SUM(E64)</f>
        <v>0</v>
      </c>
      <c r="F63" s="82"/>
      <c r="G63" s="118"/>
      <c r="H63" s="119"/>
    </row>
    <row r="64" spans="1:8" ht="30.75" thickBot="1">
      <c r="A64" s="79">
        <v>38</v>
      </c>
      <c r="B64" s="80" t="s">
        <v>22</v>
      </c>
      <c r="C64" s="59" t="s">
        <v>156</v>
      </c>
      <c r="D64" s="60">
        <f>+E64/1.19</f>
        <v>0</v>
      </c>
      <c r="E64" s="60">
        <v>0</v>
      </c>
      <c r="F64" s="60" t="s">
        <v>3</v>
      </c>
      <c r="G64" s="108">
        <v>45658</v>
      </c>
      <c r="H64" s="109">
        <v>46022</v>
      </c>
    </row>
    <row r="65" spans="1:8" ht="15.75" thickBot="1">
      <c r="A65" s="216" t="s">
        <v>49</v>
      </c>
      <c r="B65" s="217"/>
      <c r="C65" s="217"/>
      <c r="D65" s="67">
        <f>+D66</f>
        <v>0</v>
      </c>
      <c r="E65" s="67">
        <f>+E66</f>
        <v>0</v>
      </c>
      <c r="F65" s="66"/>
      <c r="G65" s="120"/>
      <c r="H65" s="121"/>
    </row>
    <row r="66" spans="1:8" s="4" customFormat="1" ht="15.75" thickBot="1">
      <c r="A66" s="222" t="s">
        <v>23</v>
      </c>
      <c r="B66" s="223"/>
      <c r="C66" s="223"/>
      <c r="D66" s="81">
        <f>SUM(D67)</f>
        <v>0</v>
      </c>
      <c r="E66" s="81">
        <f>SUM(E67)</f>
        <v>0</v>
      </c>
      <c r="F66" s="82"/>
      <c r="G66" s="118"/>
      <c r="H66" s="119"/>
    </row>
    <row r="67" spans="1:8" ht="15.75" thickBot="1">
      <c r="A67" s="79">
        <v>39</v>
      </c>
      <c r="B67" s="80" t="s">
        <v>24</v>
      </c>
      <c r="C67" s="59" t="s">
        <v>67</v>
      </c>
      <c r="D67" s="60">
        <f>+E67/1.19</f>
        <v>0</v>
      </c>
      <c r="E67" s="60">
        <v>0</v>
      </c>
      <c r="F67" s="60" t="s">
        <v>3</v>
      </c>
      <c r="G67" s="108">
        <v>45658</v>
      </c>
      <c r="H67" s="109">
        <v>46022</v>
      </c>
    </row>
    <row r="68" spans="1:8" s="4" customFormat="1" ht="15.75" thickBot="1">
      <c r="A68" s="216" t="s">
        <v>46</v>
      </c>
      <c r="B68" s="217"/>
      <c r="C68" s="217"/>
      <c r="D68" s="67">
        <f>+D69</f>
        <v>0</v>
      </c>
      <c r="E68" s="67">
        <f>+E69</f>
        <v>0</v>
      </c>
      <c r="F68" s="66"/>
      <c r="G68" s="120"/>
      <c r="H68" s="121"/>
    </row>
    <row r="69" spans="1:8" ht="30.75" thickBot="1">
      <c r="A69" s="57">
        <v>40</v>
      </c>
      <c r="B69" s="58" t="s">
        <v>25</v>
      </c>
      <c r="C69" s="59" t="s">
        <v>68</v>
      </c>
      <c r="D69" s="60">
        <f>+E69/1.19</f>
        <v>0</v>
      </c>
      <c r="E69" s="60">
        <v>0</v>
      </c>
      <c r="F69" s="60" t="s">
        <v>3</v>
      </c>
      <c r="G69" s="108">
        <v>45658</v>
      </c>
      <c r="H69" s="109">
        <v>46022</v>
      </c>
    </row>
    <row r="70" spans="1:8" s="4" customFormat="1" ht="15.75" thickBot="1">
      <c r="A70" s="220" t="s">
        <v>47</v>
      </c>
      <c r="B70" s="221"/>
      <c r="C70" s="221"/>
      <c r="D70" s="71">
        <f>+D71</f>
        <v>0</v>
      </c>
      <c r="E70" s="71">
        <f>+E71</f>
        <v>0</v>
      </c>
      <c r="F70" s="70"/>
      <c r="G70" s="122"/>
      <c r="H70" s="123"/>
    </row>
    <row r="71" spans="1:8" ht="30.75" thickBot="1">
      <c r="A71" s="68">
        <v>41</v>
      </c>
      <c r="B71" s="16" t="s">
        <v>26</v>
      </c>
      <c r="C71" s="69" t="s">
        <v>69</v>
      </c>
      <c r="D71" s="17">
        <f>+E71/1.19</f>
        <v>0</v>
      </c>
      <c r="E71" s="17">
        <v>0</v>
      </c>
      <c r="F71" s="17" t="s">
        <v>3</v>
      </c>
      <c r="G71" s="124">
        <v>45658</v>
      </c>
      <c r="H71" s="125">
        <v>46022</v>
      </c>
    </row>
    <row r="72" spans="1:8" s="4" customFormat="1" ht="15.75" thickBot="1">
      <c r="A72" s="220" t="s">
        <v>124</v>
      </c>
      <c r="B72" s="221"/>
      <c r="C72" s="221"/>
      <c r="D72" s="71">
        <f>+D73</f>
        <v>0</v>
      </c>
      <c r="E72" s="71">
        <f>+E73</f>
        <v>3321.73</v>
      </c>
      <c r="F72" s="70"/>
      <c r="G72" s="122"/>
      <c r="H72" s="123"/>
    </row>
    <row r="73" spans="1:8" ht="15.75" thickBot="1">
      <c r="A73" s="72">
        <v>42</v>
      </c>
      <c r="B73" s="44" t="s">
        <v>43</v>
      </c>
      <c r="C73" s="73" t="s">
        <v>44</v>
      </c>
      <c r="D73" s="41">
        <v>0</v>
      </c>
      <c r="E73" s="41">
        <v>3321.73</v>
      </c>
      <c r="F73" s="41" t="s">
        <v>3</v>
      </c>
      <c r="G73" s="104">
        <v>45658</v>
      </c>
      <c r="H73" s="105">
        <v>46022</v>
      </c>
    </row>
    <row r="74" spans="1:8" s="4" customFormat="1" ht="15.75" thickBot="1">
      <c r="A74" s="216" t="s">
        <v>80</v>
      </c>
      <c r="B74" s="217"/>
      <c r="C74" s="217"/>
      <c r="D74" s="67">
        <f>+D75</f>
        <v>0</v>
      </c>
      <c r="E74" s="67">
        <f>+E75</f>
        <v>0</v>
      </c>
      <c r="F74" s="66"/>
      <c r="G74" s="120"/>
      <c r="H74" s="121"/>
    </row>
    <row r="75" spans="1:8" s="4" customFormat="1" ht="64.5" customHeight="1" thickBot="1">
      <c r="A75" s="138">
        <v>43</v>
      </c>
      <c r="B75" s="139" t="s">
        <v>153</v>
      </c>
      <c r="C75" s="88" t="s">
        <v>83</v>
      </c>
      <c r="D75" s="41">
        <v>0</v>
      </c>
      <c r="E75" s="41">
        <v>0</v>
      </c>
      <c r="F75" s="41" t="s">
        <v>3</v>
      </c>
      <c r="G75" s="104">
        <v>45658</v>
      </c>
      <c r="H75" s="105">
        <v>46022</v>
      </c>
    </row>
    <row r="76" spans="1:8" ht="15.75" thickBot="1">
      <c r="A76" s="218" t="s">
        <v>50</v>
      </c>
      <c r="B76" s="219"/>
      <c r="C76" s="219"/>
      <c r="D76" s="89">
        <f>+D77+D79+D81</f>
        <v>0</v>
      </c>
      <c r="E76" s="89">
        <f>+E77+E79+E81</f>
        <v>12663.779999999999</v>
      </c>
      <c r="F76" s="90"/>
      <c r="G76" s="126"/>
      <c r="H76" s="127"/>
    </row>
    <row r="77" spans="1:8" s="4" customFormat="1" ht="15.75" thickBot="1">
      <c r="A77" s="214" t="s">
        <v>27</v>
      </c>
      <c r="B77" s="215"/>
      <c r="C77" s="215"/>
      <c r="D77" s="51">
        <f>SUM(D78)</f>
        <v>0</v>
      </c>
      <c r="E77" s="51">
        <f>SUM(E78)</f>
        <v>7160.49</v>
      </c>
      <c r="F77" s="52"/>
      <c r="G77" s="106"/>
      <c r="H77" s="107"/>
    </row>
    <row r="78" spans="1:8" ht="30.75" thickBot="1">
      <c r="A78" s="57">
        <v>44</v>
      </c>
      <c r="B78" s="58" t="s">
        <v>28</v>
      </c>
      <c r="C78" s="59" t="s">
        <v>70</v>
      </c>
      <c r="D78" s="60">
        <v>0</v>
      </c>
      <c r="E78" s="60">
        <v>7160.49</v>
      </c>
      <c r="F78" s="60" t="s">
        <v>3</v>
      </c>
      <c r="G78" s="108">
        <v>45658</v>
      </c>
      <c r="H78" s="109">
        <v>46022</v>
      </c>
    </row>
    <row r="79" spans="1:8" s="4" customFormat="1" ht="15.75" thickBot="1">
      <c r="A79" s="212" t="s">
        <v>29</v>
      </c>
      <c r="B79" s="213"/>
      <c r="C79" s="213"/>
      <c r="D79" s="91">
        <f>SUM(D80)</f>
        <v>0</v>
      </c>
      <c r="E79" s="91">
        <f>SUM(E80)</f>
        <v>5503.29</v>
      </c>
      <c r="F79" s="92"/>
      <c r="G79" s="128"/>
      <c r="H79" s="129"/>
    </row>
    <row r="80" spans="1:8" ht="30.75" thickBot="1">
      <c r="A80" s="57">
        <v>45</v>
      </c>
      <c r="B80" s="80" t="s">
        <v>30</v>
      </c>
      <c r="C80" s="59" t="s">
        <v>71</v>
      </c>
      <c r="D80" s="60">
        <v>0</v>
      </c>
      <c r="E80" s="60">
        <v>5503.29</v>
      </c>
      <c r="F80" s="60" t="s">
        <v>3</v>
      </c>
      <c r="G80" s="108">
        <v>45658</v>
      </c>
      <c r="H80" s="109">
        <v>46022</v>
      </c>
    </row>
    <row r="81" spans="1:9" s="4" customFormat="1" ht="15.75" thickBot="1">
      <c r="A81" s="212" t="s">
        <v>31</v>
      </c>
      <c r="B81" s="213"/>
      <c r="C81" s="213"/>
      <c r="D81" s="91">
        <f>SUM(D82)</f>
        <v>0</v>
      </c>
      <c r="E81" s="91">
        <f>SUM(E82)</f>
        <v>0</v>
      </c>
      <c r="F81" s="92"/>
      <c r="G81" s="128"/>
      <c r="H81" s="129"/>
    </row>
    <row r="82" spans="1:9" ht="30.75" thickBot="1">
      <c r="A82" s="57">
        <v>46</v>
      </c>
      <c r="B82" s="58" t="s">
        <v>32</v>
      </c>
      <c r="C82" s="93" t="s">
        <v>72</v>
      </c>
      <c r="D82" s="60">
        <v>0</v>
      </c>
      <c r="E82" s="60">
        <v>0</v>
      </c>
      <c r="F82" s="60" t="s">
        <v>3</v>
      </c>
      <c r="G82" s="108">
        <v>45658</v>
      </c>
      <c r="H82" s="109">
        <v>46022</v>
      </c>
    </row>
    <row r="83" spans="1:9" ht="15.75" thickBot="1">
      <c r="A83" s="234" t="s">
        <v>33</v>
      </c>
      <c r="B83" s="235"/>
      <c r="C83" s="235"/>
      <c r="D83" s="23"/>
      <c r="E83" s="23">
        <f>+E15+E60+E62+E65+E68+E70+E72+E74+E76</f>
        <v>522470.79000000004</v>
      </c>
      <c r="F83" s="24"/>
      <c r="G83" s="130"/>
      <c r="H83" s="131"/>
    </row>
    <row r="84" spans="1:9">
      <c r="A84" s="25"/>
      <c r="C84" s="4"/>
      <c r="D84" s="26"/>
      <c r="E84" s="26"/>
      <c r="F84" s="4"/>
      <c r="G84" s="132"/>
      <c r="H84" s="132"/>
    </row>
    <row r="85" spans="1:9" s="30" customFormat="1">
      <c r="A85" s="25"/>
      <c r="B85" s="27" t="s">
        <v>34</v>
      </c>
      <c r="C85" s="28"/>
      <c r="D85" s="29"/>
      <c r="E85" s="29"/>
      <c r="F85" s="29"/>
      <c r="G85" s="32"/>
      <c r="H85" s="32"/>
      <c r="I85" s="5"/>
    </row>
    <row r="86" spans="1:9" s="30" customFormat="1">
      <c r="A86" s="25"/>
      <c r="B86" s="31" t="s">
        <v>76</v>
      </c>
      <c r="C86" s="28"/>
      <c r="D86" s="29"/>
      <c r="E86" s="29"/>
      <c r="F86" s="28"/>
      <c r="G86" s="32"/>
      <c r="H86" s="32"/>
      <c r="I86" s="5"/>
    </row>
    <row r="87" spans="1:9" s="30" customFormat="1">
      <c r="A87" s="25"/>
      <c r="B87" s="31" t="s">
        <v>85</v>
      </c>
      <c r="C87" s="4"/>
      <c r="D87" s="33"/>
      <c r="E87" s="33"/>
      <c r="F87" s="4"/>
      <c r="G87" s="32"/>
      <c r="H87" s="32"/>
      <c r="I87" s="5"/>
    </row>
    <row r="88" spans="1:9" s="30" customFormat="1">
      <c r="A88" s="25"/>
      <c r="B88" s="31"/>
      <c r="C88" s="32"/>
      <c r="D88" s="34"/>
      <c r="E88" s="35"/>
      <c r="F88" s="34"/>
      <c r="G88" s="133"/>
      <c r="H88" s="133"/>
      <c r="I88" s="5"/>
    </row>
    <row r="89" spans="1:9" s="30" customFormat="1">
      <c r="A89" s="37"/>
      <c r="B89" s="5"/>
      <c r="C89" s="5"/>
      <c r="D89" s="5"/>
      <c r="E89" s="38"/>
      <c r="F89" s="5"/>
      <c r="I89" s="5"/>
    </row>
    <row r="91" spans="1:9" s="30" customFormat="1">
      <c r="A91" s="37"/>
      <c r="B91" s="5"/>
      <c r="C91" s="5"/>
      <c r="D91" s="5"/>
      <c r="E91" s="5"/>
      <c r="F91" s="5"/>
      <c r="I91" s="5"/>
    </row>
    <row r="92" spans="1:9" s="30" customFormat="1">
      <c r="A92" s="37"/>
      <c r="B92" s="5"/>
      <c r="C92" s="5"/>
      <c r="D92" s="5"/>
      <c r="E92" s="38"/>
      <c r="F92" s="5"/>
      <c r="I92" s="5"/>
    </row>
    <row r="93" spans="1:9" s="30" customFormat="1">
      <c r="A93" s="37"/>
      <c r="B93" s="5"/>
      <c r="C93" s="5"/>
      <c r="D93" s="5"/>
      <c r="E93" s="5"/>
      <c r="F93" s="5"/>
      <c r="I93" s="5"/>
    </row>
  </sheetData>
  <mergeCells count="36">
    <mergeCell ref="G4:H4"/>
    <mergeCell ref="G2:H2"/>
    <mergeCell ref="G3:H3"/>
    <mergeCell ref="G12:G13"/>
    <mergeCell ref="H12:H13"/>
    <mergeCell ref="A14:H14"/>
    <mergeCell ref="D12:E12"/>
    <mergeCell ref="A9:H9"/>
    <mergeCell ref="A10:H10"/>
    <mergeCell ref="A83:C83"/>
    <mergeCell ref="A12:A13"/>
    <mergeCell ref="B12:B13"/>
    <mergeCell ref="C12:C13"/>
    <mergeCell ref="F12:F13"/>
    <mergeCell ref="A16:C16"/>
    <mergeCell ref="A20:C20"/>
    <mergeCell ref="A23:C23"/>
    <mergeCell ref="A15:C15"/>
    <mergeCell ref="A60:C60"/>
    <mergeCell ref="A26:C26"/>
    <mergeCell ref="A29:C29"/>
    <mergeCell ref="A31:C31"/>
    <mergeCell ref="A34:C34"/>
    <mergeCell ref="A38:C38"/>
    <mergeCell ref="A62:C62"/>
    <mergeCell ref="A65:C65"/>
    <mergeCell ref="A68:C68"/>
    <mergeCell ref="A70:C70"/>
    <mergeCell ref="A72:C72"/>
    <mergeCell ref="A63:C63"/>
    <mergeCell ref="A66:C66"/>
    <mergeCell ref="A79:C79"/>
    <mergeCell ref="A81:C81"/>
    <mergeCell ref="A77:C77"/>
    <mergeCell ref="A74:C74"/>
    <mergeCell ref="A76:C76"/>
  </mergeCells>
  <pageMargins left="0.31496062992125984" right="0.19685039370078741" top="0.37" bottom="0.35433070866141736" header="0.19685039370078741" footer="0.11811023622047245"/>
  <pageSetup paperSize="9" orientation="landscape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2</vt:i4>
      </vt:variant>
      <vt:variant>
        <vt:lpstr>Zone denumite</vt:lpstr>
      </vt:variant>
      <vt:variant>
        <vt:i4>1</vt:i4>
      </vt:variant>
    </vt:vector>
  </HeadingPairs>
  <TitlesOfParts>
    <vt:vector size="3" baseType="lpstr">
      <vt:lpstr>PAAP 2025</vt:lpstr>
      <vt:lpstr>Anexa PAAP_achizitii dir_2025</vt:lpstr>
      <vt:lpstr>'Anexa PAAP_achizitii dir_2025'!Imprimare_titluri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loredana.antoniu</cp:lastModifiedBy>
  <cp:lastPrinted>2026-04-14T08:16:23Z</cp:lastPrinted>
  <dcterms:created xsi:type="dcterms:W3CDTF">2022-11-14T11:25:47Z</dcterms:created>
  <dcterms:modified xsi:type="dcterms:W3CDTF">2026-04-14T08:18:39Z</dcterms:modified>
</cp:coreProperties>
</file>