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385" yWindow="-15" windowWidth="14460" windowHeight="12675"/>
  </bookViews>
  <sheets>
    <sheet name="PAAP 2026" sheetId="9" r:id="rId1"/>
    <sheet name="Anexa PAAP_achizitii dir_2026" sheetId="10" r:id="rId2"/>
  </sheets>
  <definedNames>
    <definedName name="_xlnm.Print_Titles" localSheetId="1">'Anexa PAAP_achizitii dir_2026'!$15:$16</definedName>
  </definedNames>
  <calcPr calcId="125725"/>
</workbook>
</file>

<file path=xl/calcChain.xml><?xml version="1.0" encoding="utf-8"?>
<calcChain xmlns="http://schemas.openxmlformats.org/spreadsheetml/2006/main">
  <c r="E81" i="10"/>
  <c r="D81"/>
  <c r="D14" i="9"/>
  <c r="D17"/>
  <c r="D16" s="1"/>
  <c r="E16"/>
  <c r="D19"/>
  <c r="D18" s="1"/>
  <c r="D13"/>
  <c r="D84" i="10"/>
  <c r="D80"/>
  <c r="D77"/>
  <c r="D75"/>
  <c r="D73"/>
  <c r="D71"/>
  <c r="D69"/>
  <c r="D66"/>
  <c r="D63"/>
  <c r="E40"/>
  <c r="D42"/>
  <c r="D41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39"/>
  <c r="D38"/>
  <c r="D36"/>
  <c r="D35"/>
  <c r="D33"/>
  <c r="D31"/>
  <c r="D30"/>
  <c r="D28"/>
  <c r="D27"/>
  <c r="D25"/>
  <c r="D24"/>
  <c r="D22"/>
  <c r="D21"/>
  <c r="D20"/>
  <c r="D20" i="9" l="1"/>
  <c r="D12"/>
  <c r="D40" i="10"/>
  <c r="E76"/>
  <c r="D76"/>
  <c r="E74"/>
  <c r="D74"/>
  <c r="E72"/>
  <c r="E70"/>
  <c r="E62"/>
  <c r="D62"/>
  <c r="E83"/>
  <c r="D83"/>
  <c r="E79"/>
  <c r="D79"/>
  <c r="E68"/>
  <c r="E67" s="1"/>
  <c r="E65"/>
  <c r="E64" s="1"/>
  <c r="E34"/>
  <c r="E78" l="1"/>
  <c r="D78"/>
  <c r="E37"/>
  <c r="E32"/>
  <c r="E29"/>
  <c r="E26"/>
  <c r="E23"/>
  <c r="E19"/>
  <c r="E18" i="9"/>
  <c r="E12"/>
  <c r="E20" l="1"/>
  <c r="E18" i="10"/>
  <c r="E85" s="1"/>
  <c r="D37"/>
  <c r="D32"/>
  <c r="D29"/>
  <c r="D26" l="1"/>
  <c r="D23"/>
  <c r="D19"/>
  <c r="D72" l="1"/>
  <c r="D70"/>
  <c r="D68"/>
  <c r="D67" s="1"/>
  <c r="D65"/>
  <c r="D64" s="1"/>
  <c r="D34" l="1"/>
  <c r="D18" s="1"/>
  <c r="D85" s="1"/>
</calcChain>
</file>

<file path=xl/sharedStrings.xml><?xml version="1.0" encoding="utf-8"?>
<sst xmlns="http://schemas.openxmlformats.org/spreadsheetml/2006/main" count="230" uniqueCount="160">
  <si>
    <t>APROB,</t>
  </si>
  <si>
    <t>Nr. crt.</t>
  </si>
  <si>
    <t xml:space="preserve">Cod CPV
</t>
  </si>
  <si>
    <t>Buget de Stat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</si>
  <si>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</si>
  <si>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</si>
  <si>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</si>
  <si>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</si>
  <si>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</si>
  <si>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</si>
  <si>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</si>
  <si>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</si>
  <si>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</si>
  <si>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</si>
  <si>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</si>
  <si>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</si>
  <si>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</si>
  <si>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</si>
  <si>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</si>
  <si>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</si>
  <si>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</si>
  <si>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</si>
  <si>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</si>
  <si>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</si>
  <si>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</si>
  <si>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</si>
  <si>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</si>
  <si>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</si>
  <si>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</si>
  <si>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</si>
  <si>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</si>
  <si>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</si>
  <si>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</si>
  <si>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</si>
  <si>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</si>
  <si>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</si>
  <si>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Materiale pentru curăţenie - art. 20.01.02</t>
  </si>
  <si>
    <t>Incălzit, iluminat şi forta motrică - art.20.01.03</t>
  </si>
  <si>
    <t>Apă, canal şi salubritate - art. 20.01.04</t>
  </si>
  <si>
    <t>HÂRTIE COPIATOR</t>
  </si>
  <si>
    <t>CARTUSE TONER</t>
  </si>
  <si>
    <t>79713000-5 SERVICII DE PAZĂ</t>
  </si>
  <si>
    <t>SERVICII DE MEDICINA MUNCII</t>
  </si>
  <si>
    <t>85147000-1 SERVICII DE MEDICINA MUNCII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</si>
  <si>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</si>
  <si>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</si>
  <si>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</si>
  <si>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</si>
  <si>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</si>
  <si>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</si>
  <si>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>COD CPV</t>
  </si>
  <si>
    <t xml:space="preserve">Modalitatea de derulare a pocedurii de atribuire </t>
  </si>
  <si>
    <t>Nr. Crt.</t>
  </si>
  <si>
    <t>Furnituri de birou - art. 20.01.01</t>
  </si>
  <si>
    <t>30125000-1 PIESE ȘI ACCESORII PT FOTOCOPIATOARE</t>
  </si>
  <si>
    <t>64112000-4 SERVICII POSTALE DE DISTRIBUIRE A CORESPONDENȚEI</t>
  </si>
  <si>
    <t>64200000-8 SERVICII DE TELECOMUNICAȚII</t>
  </si>
  <si>
    <t>71314000-2 SERVICII DE ENERGIE ELECTRICĂ ȘI SERVICII CONEXE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</si>
  <si>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</si>
  <si>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</si>
  <si>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</si>
  <si>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</si>
  <si>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</si>
  <si>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</si>
  <si>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</si>
  <si>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</si>
  <si>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</si>
  <si>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</si>
  <si>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</si>
  <si>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>UTILITATI - GAZ PENTRU RETELE PUBLICE</t>
  </si>
  <si>
    <t>UTILITATI - ELECTRICITATE</t>
  </si>
  <si>
    <t>Antoniu Loredana</t>
  </si>
  <si>
    <t>Consilier Achizitii Publice</t>
  </si>
  <si>
    <t xml:space="preserve">  INSPECTOR ŞEF</t>
  </si>
  <si>
    <t>online/offline</t>
  </si>
  <si>
    <t>online</t>
  </si>
  <si>
    <t xml:space="preserve">   Pregătire profesională - art. 20.25</t>
  </si>
  <si>
    <t>65100000-4, DISTRIBUȚIE DE APĂ ȘI SERVICII CONEXE</t>
  </si>
  <si>
    <t>90511200-4, SERVICII DE COLECTARE A GUNOIULUI MENAJER</t>
  </si>
  <si>
    <t>66513100-0 SERVICII DE ASIGURARE PENTRU CHELTUIELI JURIDICE</t>
  </si>
  <si>
    <t>79220000-2 SERVICII FISCALE</t>
  </si>
  <si>
    <t>Loredana Antoniu</t>
  </si>
  <si>
    <t>Obiectul achiziției directe</t>
  </si>
  <si>
    <t>Lei, fără TVA</t>
  </si>
  <si>
    <t>Sursa de finanțare</t>
  </si>
  <si>
    <t>Data estimată pentru finalizare</t>
  </si>
  <si>
    <t>Valoarea estimată a contractului de achiziție publică / acordului-cadru</t>
  </si>
  <si>
    <t>Procedura stabilită / instrumente specifice pentru derularea procesului de achiziție</t>
  </si>
  <si>
    <t>Data( luna) estimată pentru inițierea procedurii</t>
  </si>
  <si>
    <t>Data( luna) estimată pentru atribuirea contractului de achiziție publică / acordului-cadru</t>
  </si>
  <si>
    <t>ANEXA PRIVIND ACHIZIȚIILE DIRECTE</t>
  </si>
  <si>
    <t>Data estimată pentru inițiere</t>
  </si>
  <si>
    <t>PAPETARIE, ECHIPAMENTE ŞI ALTE ARTICOLE DE BIROU</t>
  </si>
  <si>
    <t>MATERIALE IGIENICO-SANITARE</t>
  </si>
  <si>
    <t>MATERIALE CURĂȚENIE</t>
  </si>
  <si>
    <t>SERVICII DE SALUBRITATE</t>
  </si>
  <si>
    <t>UTILITĂȚI - APA SI SERVICII CONEXE</t>
  </si>
  <si>
    <t>34300000-0 - PIESE ȘI ACCESORII PENTRU VEHICULE ȘI MOTOARE DE VEHICULE</t>
  </si>
  <si>
    <t>SERVICII DE TELEFONIE FIXĂ</t>
  </si>
  <si>
    <t>SERVICII DE TELEFONIE MOBILĂ</t>
  </si>
  <si>
    <t>90910000-9 SERVICII DE CURĂȚENIE</t>
  </si>
  <si>
    <t>SERVICII REVIZIE ŞI ÎNTREŢINERE ASCENSOARE</t>
  </si>
  <si>
    <t>SERVICII DE MONITORIZARE SISTEME ALARMĂ</t>
  </si>
  <si>
    <t xml:space="preserve">79711000-1 SERVICII DE MONITORIZARE A SISTEMELOR DE ALARMĂ </t>
  </si>
  <si>
    <t>SERVICII DE ÎNTRETINERE ȘI ASISTENȚĂ TEHNICĂ PROGRAM INFORMATIC CONTABILITATE</t>
  </si>
  <si>
    <t>72261000-2 SERVICII DE ASISTENȚĂ TEHNICĂ PENTRU SOFTWARE</t>
  </si>
  <si>
    <t>SERVICII BANCARE ÎNCASARE PLĂȚI CU POS</t>
  </si>
  <si>
    <t xml:space="preserve">66110000-4 SERVICII BANCARE </t>
  </si>
  <si>
    <t>FURNIZARE VINIETE AUTO</t>
  </si>
  <si>
    <t>22453000-0 VINIETE DE AUTOMOBILE</t>
  </si>
  <si>
    <t>SERVICII REPARAŢII/REVIZII AUTO</t>
  </si>
  <si>
    <t>SERVICII DE INSPECȚIE ȘI TESTARE TEHNICĂ ITP</t>
  </si>
  <si>
    <t>71630000-3 SERVICII DE INSPECȚIE ȘI TESTARE TEHNICĂ</t>
  </si>
  <si>
    <t xml:space="preserve">71315400-3 SERVICII DE INSPECTARE ȘI VERIFICARE A CONSTRUCȚIILOR  </t>
  </si>
  <si>
    <t>50343000-1 SERVICII DE REPARARE ȘI DE ÎNTREȚINERE A ECHIPAMENTULUI VIDEO</t>
  </si>
  <si>
    <t>SERVICII REVIZIE ŞI ÎNTREŢINERE SISTEM AVERTIZARE ANTIINCENDIU</t>
  </si>
  <si>
    <t>SERVICII REVIZIE ŞI ÎNTREŢINERE SISTEM DE SECURITATE ANTIEFRACȚIE</t>
  </si>
  <si>
    <t>50610000-4 SERVICII DE REPARARE ȘI ÎNTREȚINERE A ECHIPAMENTULUI DE SECURITATE</t>
  </si>
  <si>
    <t>Lei, cu TVA</t>
  </si>
  <si>
    <t>Lei, fară TVA</t>
  </si>
  <si>
    <t xml:space="preserve">   Protecția muncii - art. 20.14</t>
  </si>
  <si>
    <t>SERVICII REVIZIE TEHNICĂ LA INSTALAŢIA ELECTRICĂ(+ MATERIALE)</t>
  </si>
  <si>
    <t>SERVICII OPERATOR RSVTI</t>
  </si>
  <si>
    <t xml:space="preserve">   Reparații curente -20.02</t>
  </si>
  <si>
    <t>30197643-5 HÂRTIE PENTRU FOTOCOPIATOARE</t>
  </si>
  <si>
    <t>30125100-2 CARTUȘE DE TONER</t>
  </si>
  <si>
    <t>39831240-0 PRODUSE DE CURĂȚENIE</t>
  </si>
  <si>
    <t>33760000-5 HÂRTIE IGIENICĂ, BATISTE, ȘERVETE DIN HÂRTIE PENTRU MÂINI ȘI ȘERVETE DE MASĂ</t>
  </si>
  <si>
    <t>09121200-5, GAZ PENTRU RETELELE PUBLICE</t>
  </si>
  <si>
    <t>09310000-5, ELECTRICITATE</t>
  </si>
  <si>
    <t>09132100-4 BENZINA FARA PLUMB                                09134200-9 MOTORINĂ</t>
  </si>
  <si>
    <t>TITLUL II BUNURI ȘI SERVICII - 20</t>
  </si>
  <si>
    <t>30190000-1 ACCESORII DE BIROU,                                                                                                      30192700-8 PAPETĂRIE</t>
  </si>
  <si>
    <t>PAPETARIE ŞI ALTE ARTICOLE DE BIROU</t>
  </si>
  <si>
    <t>Buget de stat</t>
  </si>
  <si>
    <t>Procedura proprie - anexa 2</t>
  </si>
  <si>
    <t>SERVICII DE REEVALUARE CLĂDIRE</t>
  </si>
  <si>
    <t>79419000-4 SERVICII DE CONSULTANȚĂ ÎN DOMENIUL EVALUĂRII</t>
  </si>
  <si>
    <t>SERVICII DE ÎNTREŢINERE, A FOTOCOPIATOARELOR ŞI IMPRIMANTELOR, TONERE</t>
  </si>
  <si>
    <t>SERVICII REVIZIE TEHNICĂ ŞI INTREŢINERE LA CENTRALĂ TERMICĂ</t>
  </si>
  <si>
    <t>50313200-4 SERVICII DE ÎNTREȚINERE A FOTOCOPIATOARELOR</t>
  </si>
  <si>
    <t>50720000-8 SERVICII DE REPARARE ȘI DE ÎNTREȚINERE A ÎNCĂLZIRII CENTRALE</t>
  </si>
  <si>
    <t>APROBAT,</t>
  </si>
  <si>
    <t>30190000-1 ACCESORII BIROU, 30192700-8 PAPETĂRIE, 39292400-9 INSTRUMENTE DE SCRIS</t>
  </si>
  <si>
    <t>CHELTUIELI JUDICIARE ȘI EXTRAJUDICIARE DERIVATE DIN ACȚIUNI ÎN REPREZENTAREA INTERESELOR STATULUI, POTRIVIT DISPOZIȚIILOR LEGALE</t>
  </si>
  <si>
    <t>Valoarea estimată  Lei, cu TVA</t>
  </si>
  <si>
    <t>50413200-5 SERVICII DE REPARARE ȘI DE ÎNTREȚINERE A ECHIPAMENTULUI DE STINGERE A INCENDIILOR</t>
  </si>
  <si>
    <t>30190000-7 DIVERSE MAȘINI, ECHIPAMENTE ȘI ACCESORII DE BIROU</t>
  </si>
  <si>
    <t>Persoana resposabilă cu aplicarea procedurii de atribuire</t>
  </si>
  <si>
    <t>Tipul și obiectul contractului de achiziție publică / acordului-cadru</t>
  </si>
  <si>
    <t xml:space="preserve">NR.16761/CERULAP/328/31.12.2025      </t>
  </si>
  <si>
    <t>PROGRAMUL  ANUAL AL  ACHIZIŢIILOR PUBLICE - ESTIMAT AN 2026</t>
  </si>
  <si>
    <t xml:space="preserve">PROGRAMUL  ANUAL AL  ACHIZIŢIILOR PUBLICE - ESTIMAT AN 2026 </t>
  </si>
  <si>
    <t>01.04.2026</t>
  </si>
  <si>
    <t>31.12.2026</t>
  </si>
  <si>
    <t>Poștă, telecomunicații, radio, TV, internet - art. 20.01.08</t>
  </si>
  <si>
    <t>64211000-8 SERVICII DE TELEFONIE PUBLICĂ</t>
  </si>
  <si>
    <t>Contracte subsecvente încheiate în baza Acord-Cadru centralizat</t>
  </si>
  <si>
    <t>01.01.2026</t>
  </si>
  <si>
    <t>CHIRII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</si>
</sst>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i/>
      <sz val="10"/>
      <name val="Trebuchet MS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Trebuchet MS"/>
      <family val="2"/>
    </font>
    <font>
      <i/>
      <sz val="10"/>
      <name val="Trebuchet MS"/>
      <family val="2"/>
    </font>
    <font>
      <sz val="11"/>
      <name val="Trebuchet MS"/>
      <family val="2"/>
    </font>
    <font>
      <sz val="11"/>
      <color indexed="8"/>
      <name val="Trebuchet MS"/>
      <family val="2"/>
    </font>
    <font>
      <b/>
      <sz val="1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0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0" xfId="0" applyFont="1" applyFill="1" applyAlignment="1">
      <alignment vertical="center"/>
    </xf>
    <xf numFmtId="4" fontId="4" fillId="0" borderId="0" xfId="0" quotePrefix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0" fillId="0" borderId="0" xfId="0" applyFont="1" applyFill="1" applyBorder="1"/>
    <xf numFmtId="4" fontId="10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0" fontId="5" fillId="0" borderId="0" xfId="0" applyFont="1" applyFill="1"/>
    <xf numFmtId="4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" fontId="4" fillId="0" borderId="37" xfId="0" applyNumberFormat="1" applyFont="1" applyFill="1" applyBorder="1" applyAlignment="1">
      <alignment horizontal="center" vertical="center" wrapText="1"/>
    </xf>
    <xf numFmtId="4" fontId="4" fillId="0" borderId="38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0" fontId="4" fillId="0" borderId="38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4" fontId="4" fillId="0" borderId="23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horizontal="left" vertical="center" wrapText="1"/>
    </xf>
    <xf numFmtId="4" fontId="4" fillId="0" borderId="3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4" fontId="3" fillId="5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3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4" fontId="7" fillId="3" borderId="31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4" fontId="7" fillId="3" borderId="31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4" fontId="3" fillId="5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/>
    <xf numFmtId="4" fontId="3" fillId="5" borderId="31" xfId="0" applyNumberFormat="1" applyFont="1" applyFill="1" applyBorder="1" applyAlignment="1">
      <alignment horizontal="center"/>
    </xf>
    <xf numFmtId="0" fontId="3" fillId="5" borderId="31" xfId="0" applyFont="1" applyFill="1" applyBorder="1" applyAlignment="1"/>
    <xf numFmtId="0" fontId="4" fillId="0" borderId="50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 wrapText="1"/>
    </xf>
    <xf numFmtId="4" fontId="3" fillId="5" borderId="33" xfId="0" applyNumberFormat="1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vertical="center"/>
    </xf>
    <xf numFmtId="4" fontId="7" fillId="3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wrapText="1"/>
    </xf>
    <xf numFmtId="0" fontId="9" fillId="0" borderId="23" xfId="0" applyFont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14" fontId="4" fillId="0" borderId="38" xfId="0" applyNumberFormat="1" applyFont="1" applyFill="1" applyBorder="1" applyAlignment="1">
      <alignment horizontal="center" vertical="center" wrapText="1"/>
    </xf>
    <xf numFmtId="14" fontId="4" fillId="0" borderId="43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29" xfId="0" applyNumberFormat="1" applyFont="1" applyFill="1" applyBorder="1" applyAlignment="1">
      <alignment horizontal="center" vertical="center" wrapText="1"/>
    </xf>
    <xf numFmtId="14" fontId="4" fillId="0" borderId="37" xfId="0" applyNumberFormat="1" applyFont="1" applyFill="1" applyBorder="1" applyAlignment="1">
      <alignment horizontal="center" vertical="center" wrapText="1"/>
    </xf>
    <xf numFmtId="14" fontId="4" fillId="0" borderId="40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7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4" fontId="4" fillId="0" borderId="31" xfId="0" applyNumberFormat="1" applyFont="1" applyFill="1" applyBorder="1" applyAlignment="1">
      <alignment horizontal="center" vertical="center" wrapText="1"/>
    </xf>
    <xf numFmtId="14" fontId="4" fillId="0" borderId="32" xfId="0" applyNumberFormat="1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/>
    </xf>
    <xf numFmtId="0" fontId="11" fillId="0" borderId="0" xfId="0" applyFont="1" applyFill="1"/>
    <xf numFmtId="0" fontId="12" fillId="0" borderId="0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7" fillId="3" borderId="33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 applyAlignment="1">
      <alignment vertical="center" wrapText="1"/>
    </xf>
    <xf numFmtId="0" fontId="7" fillId="0" borderId="34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4" fontId="4" fillId="0" borderId="12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right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/>
    </xf>
    <xf numFmtId="4" fontId="4" fillId="0" borderId="23" xfId="0" applyNumberFormat="1" applyFont="1" applyFill="1" applyBorder="1" applyAlignment="1">
      <alignment vertical="center"/>
    </xf>
    <xf numFmtId="4" fontId="4" fillId="0" borderId="31" xfId="0" applyNumberFormat="1" applyFont="1" applyFill="1" applyBorder="1" applyAlignment="1">
      <alignment horizontal="right" vertical="center" wrapText="1"/>
    </xf>
    <xf numFmtId="4" fontId="4" fillId="2" borderId="23" xfId="0" applyNumberFormat="1" applyFont="1" applyFill="1" applyBorder="1" applyAlignment="1">
      <alignment horizontal="center" vertical="center" wrapText="1"/>
    </xf>
    <xf numFmtId="17" fontId="4" fillId="0" borderId="23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/>
    <xf numFmtId="4" fontId="3" fillId="0" borderId="3" xfId="0" applyNumberFormat="1" applyFont="1" applyFill="1" applyBorder="1" applyAlignment="1">
      <alignment horizontal="right"/>
    </xf>
    <xf numFmtId="17" fontId="4" fillId="0" borderId="3" xfId="0" applyNumberFormat="1" applyFont="1" applyBorder="1" applyAlignment="1">
      <alignment vertical="center" wrapText="1"/>
    </xf>
    <xf numFmtId="1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7" fontId="4" fillId="0" borderId="0" xfId="0" applyNumberFormat="1" applyFont="1" applyBorder="1" applyAlignment="1">
      <alignment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" fontId="7" fillId="3" borderId="33" xfId="0" applyNumberFormat="1" applyFont="1" applyFill="1" applyBorder="1" applyAlignment="1">
      <alignment vertical="center" wrapText="1"/>
    </xf>
    <xf numFmtId="0" fontId="4" fillId="0" borderId="5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5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51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4" fontId="7" fillId="0" borderId="8" xfId="0" applyNumberFormat="1" applyFont="1" applyFill="1" applyBorder="1" applyAlignment="1">
      <alignment horizontal="left" vertical="center" wrapText="1"/>
    </xf>
    <xf numFmtId="4" fontId="7" fillId="0" borderId="9" xfId="0" applyNumberFormat="1" applyFont="1" applyFill="1" applyBorder="1" applyAlignment="1">
      <alignment horizontal="left" vertical="center" wrapText="1"/>
    </xf>
    <xf numFmtId="0" fontId="3" fillId="5" borderId="50" xfId="0" applyFont="1" applyFill="1" applyBorder="1" applyAlignment="1">
      <alignment horizontal="left"/>
    </xf>
    <xf numFmtId="0" fontId="3" fillId="5" borderId="31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 vertical="center" wrapText="1"/>
    </xf>
    <xf numFmtId="0" fontId="8" fillId="6" borderId="15" xfId="0" applyFont="1" applyFill="1" applyBorder="1"/>
    <xf numFmtId="0" fontId="8" fillId="6" borderId="26" xfId="0" applyFont="1" applyFill="1" applyBorder="1"/>
    <xf numFmtId="0" fontId="3" fillId="0" borderId="2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CCFF"/>
      <color rgb="FFFF99FF"/>
      <color rgb="FFCCECFF"/>
      <color rgb="FF99CCFF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552451</xdr:colOff>
      <xdr:row>0</xdr:row>
      <xdr:rowOff>0</xdr:rowOff>
    </xdr:from>
    <xdr:to>
      <xdr:col>6</xdr:col>
      <xdr:colOff>28576</xdr:colOff>
      <xdr:row>2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47726" y="152401"/>
          <a:ext cx="514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MINISTERUL MUNCII,FAMILIEI, TINERETULUI ȘI SOLIDARITĂȚII SOCIALE</a:t>
          </a:r>
        </a:p>
        <a:p>
          <a:pPr algn="l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</a:t>
          </a:r>
          <a:r>
            <a:rPr lang="ro-RO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 MUNCII</a:t>
          </a:r>
          <a:endParaRPr lang="en-US" sz="105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05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19050</xdr:colOff>
      <xdr:row>0</xdr:row>
      <xdr:rowOff>0</xdr:rowOff>
    </xdr:from>
    <xdr:to>
      <xdr:col>1</xdr:col>
      <xdr:colOff>523875</xdr:colOff>
      <xdr:row>2</xdr:row>
      <xdr:rowOff>66675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504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693963</xdr:colOff>
      <xdr:row>3</xdr:row>
      <xdr:rowOff>108857</xdr:rowOff>
    </xdr:from>
    <xdr:to>
      <xdr:col>6</xdr:col>
      <xdr:colOff>9525</xdr:colOff>
      <xdr:row>7</xdr:row>
      <xdr:rowOff>13607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84488" y="108857"/>
          <a:ext cx="6583137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</xdr:txBody>
    </xdr:sp>
    <xdr:clientData/>
  </xdr:twoCellAnchor>
  <xdr:twoCellAnchor>
    <xdr:from>
      <xdr:col>1</xdr:col>
      <xdr:colOff>609601</xdr:colOff>
      <xdr:row>3</xdr:row>
      <xdr:rowOff>66675</xdr:rowOff>
    </xdr:from>
    <xdr:to>
      <xdr:col>2</xdr:col>
      <xdr:colOff>3124201</xdr:colOff>
      <xdr:row>6</xdr:row>
      <xdr:rowOff>85725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95351" y="66675"/>
          <a:ext cx="49339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MINISTERUL MUNCII,FAMILIEI, TINERETULUI ȘI SOLIDARITĂȚII SOCIALE</a:t>
          </a:r>
        </a:p>
        <a:p>
          <a:pPr algn="l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0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0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19050</xdr:colOff>
      <xdr:row>3</xdr:row>
      <xdr:rowOff>66675</xdr:rowOff>
    </xdr:from>
    <xdr:to>
      <xdr:col>1</xdr:col>
      <xdr:colOff>533400</xdr:colOff>
      <xdr:row>5</xdr:row>
      <xdr:rowOff>190499</xdr:rowOff>
    </xdr:to>
    <xdr:pic>
      <xdr:nvPicPr>
        <xdr:cNvPr id="7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6675"/>
          <a:ext cx="514350" cy="504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zoomScaleNormal="100" workbookViewId="0">
      <selection activeCell="Q13" sqref="Q13"/>
    </sheetView>
  </sheetViews>
  <sheetFormatPr defaultRowHeight="15"/>
  <cols>
    <col min="1" max="1" width="4.42578125" style="37" bestFit="1" customWidth="1"/>
    <col min="2" max="2" width="22.42578125" style="5" customWidth="1"/>
    <col min="3" max="3" width="24.140625" style="5" bestFit="1" customWidth="1"/>
    <col min="4" max="4" width="12.42578125" style="5" bestFit="1" customWidth="1"/>
    <col min="5" max="5" width="11.5703125" style="5" bestFit="1" customWidth="1"/>
    <col min="6" max="6" width="9.140625" style="5" bestFit="1" customWidth="1"/>
    <col min="7" max="7" width="25.42578125" style="5" customWidth="1"/>
    <col min="8" max="8" width="10.7109375" style="5" bestFit="1" customWidth="1"/>
    <col min="9" max="9" width="15" style="5" customWidth="1"/>
    <col min="10" max="10" width="12.7109375" style="5" customWidth="1"/>
    <col min="11" max="11" width="11.140625" style="5" customWidth="1"/>
    <col min="12" max="16384" width="9.140625" style="5"/>
  </cols>
  <sheetData>
    <row r="1" spans="1:11">
      <c r="A1" s="1"/>
      <c r="B1" s="2"/>
      <c r="C1" s="3"/>
      <c r="D1" s="2"/>
      <c r="E1" s="2"/>
      <c r="F1" s="2"/>
      <c r="G1" s="2"/>
      <c r="H1" s="3"/>
      <c r="I1" s="4"/>
      <c r="J1" s="39" t="s">
        <v>0</v>
      </c>
    </row>
    <row r="2" spans="1:11">
      <c r="A2" s="1"/>
      <c r="B2" s="4"/>
      <c r="C2" s="2"/>
      <c r="D2" s="2"/>
      <c r="E2" s="2"/>
      <c r="F2" s="2"/>
      <c r="J2" s="39" t="s">
        <v>73</v>
      </c>
    </row>
    <row r="3" spans="1:11">
      <c r="A3" s="1"/>
      <c r="C3" s="2"/>
      <c r="D3" s="2"/>
      <c r="E3" s="2"/>
      <c r="F3" s="2"/>
      <c r="J3" s="39" t="s">
        <v>34</v>
      </c>
    </row>
    <row r="4" spans="1:11">
      <c r="A4" s="1"/>
      <c r="B4" s="6" t="s">
        <v>150</v>
      </c>
      <c r="C4" s="2"/>
      <c r="D4" s="2"/>
      <c r="E4" s="2"/>
      <c r="F4" s="2"/>
    </row>
    <row r="5" spans="1:11">
      <c r="A5" s="1"/>
      <c r="B5" s="8"/>
      <c r="C5" s="2"/>
      <c r="D5" s="2"/>
      <c r="E5" s="2"/>
      <c r="F5" s="2"/>
      <c r="G5" s="2"/>
      <c r="H5" s="3"/>
      <c r="I5" s="7"/>
    </row>
    <row r="6" spans="1:11" s="185" customFormat="1">
      <c r="A6" s="188" t="s">
        <v>151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15.75" thickBot="1">
      <c r="A7" s="25"/>
      <c r="B7" s="140"/>
      <c r="C7" s="34"/>
      <c r="D7" s="34"/>
      <c r="E7" s="34"/>
      <c r="F7" s="34"/>
      <c r="G7" s="34"/>
      <c r="H7" s="36"/>
      <c r="I7" s="36"/>
      <c r="K7" s="27"/>
    </row>
    <row r="8" spans="1:11" ht="67.5" customHeight="1">
      <c r="A8" s="191" t="s">
        <v>52</v>
      </c>
      <c r="B8" s="189" t="s">
        <v>149</v>
      </c>
      <c r="C8" s="189" t="s">
        <v>50</v>
      </c>
      <c r="D8" s="193" t="s">
        <v>86</v>
      </c>
      <c r="E8" s="194"/>
      <c r="F8" s="189" t="s">
        <v>84</v>
      </c>
      <c r="G8" s="189" t="s">
        <v>87</v>
      </c>
      <c r="H8" s="189" t="s">
        <v>88</v>
      </c>
      <c r="I8" s="189" t="s">
        <v>89</v>
      </c>
      <c r="J8" s="141" t="s">
        <v>51</v>
      </c>
      <c r="K8" s="195" t="s">
        <v>148</v>
      </c>
    </row>
    <row r="9" spans="1:11" ht="37.5" customHeight="1" thickBot="1">
      <c r="A9" s="192"/>
      <c r="B9" s="190"/>
      <c r="C9" s="190"/>
      <c r="D9" s="40" t="s">
        <v>119</v>
      </c>
      <c r="E9" s="40" t="s">
        <v>118</v>
      </c>
      <c r="F9" s="190"/>
      <c r="G9" s="190"/>
      <c r="H9" s="190"/>
      <c r="I9" s="190"/>
      <c r="J9" s="142" t="s">
        <v>74</v>
      </c>
      <c r="K9" s="196"/>
    </row>
    <row r="10" spans="1:11" ht="15.75" thickBot="1">
      <c r="A10" s="202" t="s">
        <v>131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.75" thickBot="1">
      <c r="A11" s="205" t="s">
        <v>44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7"/>
    </row>
    <row r="12" spans="1:11" ht="18.75" customHeight="1" thickBot="1">
      <c r="A12" s="197" t="s">
        <v>53</v>
      </c>
      <c r="B12" s="198"/>
      <c r="C12" s="199"/>
      <c r="D12" s="186">
        <f>SUM(D13:D14)</f>
        <v>11157.024793388431</v>
      </c>
      <c r="E12" s="143">
        <f>SUM(E13:E14)</f>
        <v>13500</v>
      </c>
      <c r="F12" s="144"/>
      <c r="G12" s="144"/>
      <c r="H12" s="144"/>
      <c r="I12" s="144"/>
      <c r="J12" s="144"/>
      <c r="K12" s="145"/>
    </row>
    <row r="13" spans="1:11" ht="45">
      <c r="A13" s="146">
        <v>1</v>
      </c>
      <c r="B13" s="147" t="s">
        <v>133</v>
      </c>
      <c r="C13" s="147" t="s">
        <v>132</v>
      </c>
      <c r="D13" s="148">
        <f>+E13/121%</f>
        <v>3719.0082644628101</v>
      </c>
      <c r="E13" s="149">
        <v>4500</v>
      </c>
      <c r="F13" s="151" t="s">
        <v>134</v>
      </c>
      <c r="G13" s="147" t="s">
        <v>157</v>
      </c>
      <c r="H13" s="150">
        <v>46023</v>
      </c>
      <c r="I13" s="150">
        <v>46387</v>
      </c>
      <c r="J13" s="151" t="s">
        <v>75</v>
      </c>
      <c r="K13" s="152" t="s">
        <v>71</v>
      </c>
    </row>
    <row r="14" spans="1:11" ht="45.75" thickBot="1">
      <c r="A14" s="153">
        <v>2</v>
      </c>
      <c r="B14" s="16" t="s">
        <v>39</v>
      </c>
      <c r="C14" s="154" t="s">
        <v>124</v>
      </c>
      <c r="D14" s="155">
        <f>+E14/121%</f>
        <v>7438.0165289256202</v>
      </c>
      <c r="E14" s="156">
        <v>9000</v>
      </c>
      <c r="F14" s="157" t="s">
        <v>134</v>
      </c>
      <c r="G14" s="16" t="s">
        <v>157</v>
      </c>
      <c r="H14" s="124">
        <v>46023</v>
      </c>
      <c r="I14" s="124">
        <v>46387</v>
      </c>
      <c r="J14" s="157" t="s">
        <v>75</v>
      </c>
      <c r="K14" s="158" t="s">
        <v>71</v>
      </c>
    </row>
    <row r="15" spans="1:11" ht="15.75" thickBot="1">
      <c r="A15" s="159"/>
      <c r="B15" s="160"/>
      <c r="C15" s="160"/>
      <c r="D15" s="160"/>
      <c r="E15" s="161"/>
      <c r="F15" s="160"/>
      <c r="G15" s="160"/>
      <c r="H15" s="162"/>
      <c r="I15" s="162"/>
      <c r="J15" s="160"/>
      <c r="K15" s="163"/>
    </row>
    <row r="16" spans="1:11" s="37" customFormat="1" ht="36.75" customHeight="1" thickBot="1">
      <c r="A16" s="200" t="s">
        <v>155</v>
      </c>
      <c r="B16" s="201"/>
      <c r="C16" s="201"/>
      <c r="D16" s="48">
        <f>SUM(D17)</f>
        <v>578.51239669421489</v>
      </c>
      <c r="E16" s="164">
        <f>SUM(E17)</f>
        <v>700</v>
      </c>
      <c r="F16" s="49"/>
      <c r="G16" s="49"/>
      <c r="H16" s="110"/>
      <c r="I16" s="110"/>
      <c r="J16" s="49"/>
      <c r="K16" s="165"/>
    </row>
    <row r="17" spans="1:11" s="37" customFormat="1" ht="45.75" thickBot="1">
      <c r="A17" s="166">
        <v>1</v>
      </c>
      <c r="B17" s="59" t="s">
        <v>99</v>
      </c>
      <c r="C17" s="167" t="s">
        <v>156</v>
      </c>
      <c r="D17" s="168">
        <f>+E17/121%</f>
        <v>578.51239669421489</v>
      </c>
      <c r="E17" s="169">
        <v>700</v>
      </c>
      <c r="F17" s="170" t="s">
        <v>3</v>
      </c>
      <c r="G17" s="16" t="s">
        <v>157</v>
      </c>
      <c r="H17" s="172" t="s">
        <v>158</v>
      </c>
      <c r="I17" s="172" t="s">
        <v>154</v>
      </c>
      <c r="J17" s="173" t="s">
        <v>75</v>
      </c>
      <c r="K17" s="174" t="s">
        <v>71</v>
      </c>
    </row>
    <row r="18" spans="1:11" s="37" customFormat="1" ht="36.75" customHeight="1" thickBot="1">
      <c r="A18" s="200" t="s">
        <v>11</v>
      </c>
      <c r="B18" s="201"/>
      <c r="C18" s="201"/>
      <c r="D18" s="48">
        <f>SUM(D19)</f>
        <v>74380.165289256198</v>
      </c>
      <c r="E18" s="164">
        <f>SUM(E19)</f>
        <v>90000</v>
      </c>
      <c r="F18" s="49"/>
      <c r="G18" s="49"/>
      <c r="H18" s="110"/>
      <c r="I18" s="110"/>
      <c r="J18" s="49"/>
      <c r="K18" s="165"/>
    </row>
    <row r="19" spans="1:11" s="37" customFormat="1" ht="45.75" thickBot="1">
      <c r="A19" s="166">
        <v>1</v>
      </c>
      <c r="B19" s="59" t="s">
        <v>13</v>
      </c>
      <c r="C19" s="167" t="s">
        <v>41</v>
      </c>
      <c r="D19" s="168">
        <f>+E19/121%</f>
        <v>74380.165289256198</v>
      </c>
      <c r="E19" s="169">
        <v>90000</v>
      </c>
      <c r="F19" s="170" t="s">
        <v>3</v>
      </c>
      <c r="G19" s="171" t="s">
        <v>135</v>
      </c>
      <c r="H19" s="172" t="s">
        <v>153</v>
      </c>
      <c r="I19" s="172" t="s">
        <v>154</v>
      </c>
      <c r="J19" s="173" t="s">
        <v>75</v>
      </c>
      <c r="K19" s="174" t="s">
        <v>71</v>
      </c>
    </row>
    <row r="20" spans="1:11" ht="15.75" thickBot="1">
      <c r="A20" s="208" t="s">
        <v>32</v>
      </c>
      <c r="B20" s="209"/>
      <c r="C20" s="209"/>
      <c r="D20" s="175">
        <f>+D12+D16+D18</f>
        <v>86115.702479338841</v>
      </c>
      <c r="E20" s="176">
        <f>+E12+E16+E18</f>
        <v>104200</v>
      </c>
      <c r="F20" s="22"/>
      <c r="G20" s="22"/>
      <c r="H20" s="177"/>
      <c r="I20" s="178"/>
      <c r="J20" s="179"/>
      <c r="K20" s="180"/>
    </row>
    <row r="21" spans="1:11">
      <c r="A21" s="5"/>
      <c r="F21" s="181"/>
      <c r="G21" s="181"/>
      <c r="H21" s="182"/>
      <c r="I21" s="183"/>
      <c r="J21" s="184"/>
      <c r="K21" s="184"/>
    </row>
    <row r="22" spans="1:11">
      <c r="B22" s="27" t="s">
        <v>33</v>
      </c>
    </row>
    <row r="23" spans="1:11">
      <c r="B23" s="31" t="s">
        <v>72</v>
      </c>
    </row>
    <row r="24" spans="1:11">
      <c r="B24" s="31" t="s">
        <v>81</v>
      </c>
    </row>
  </sheetData>
  <mergeCells count="16">
    <mergeCell ref="A12:C12"/>
    <mergeCell ref="A18:C18"/>
    <mergeCell ref="A10:K10"/>
    <mergeCell ref="A11:K11"/>
    <mergeCell ref="A20:C20"/>
    <mergeCell ref="A16:C16"/>
    <mergeCell ref="A6:K6"/>
    <mergeCell ref="H8:H9"/>
    <mergeCell ref="I8:I9"/>
    <mergeCell ref="A8:A9"/>
    <mergeCell ref="B8:B9"/>
    <mergeCell ref="C8:C9"/>
    <mergeCell ref="G8:G9"/>
    <mergeCell ref="F8:F9"/>
    <mergeCell ref="D8:E8"/>
    <mergeCell ref="K8:K9"/>
  </mergeCells>
  <pageMargins left="0.15748031496062992" right="0.15748031496062992" top="0.39370078740157483" bottom="0.39370078740157483" header="0.23622047244094491" footer="0.31496062992125984"/>
  <pageSetup paperSize="9" scale="90" orientation="landscape" r:id="rId1"/>
  <ignoredErrors>
    <ignoredError sqref="D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I95"/>
  <sheetViews>
    <sheetView zoomScaleNormal="100" zoomScaleSheetLayoutView="98" zoomScalePageLayoutView="106" workbookViewId="0">
      <selection activeCell="B8" sqref="B8"/>
    </sheetView>
  </sheetViews>
  <sheetFormatPr defaultRowHeight="15"/>
  <cols>
    <col min="1" max="1" width="4.28515625" style="37" bestFit="1" customWidth="1"/>
    <col min="2" max="2" width="37.7109375" style="5" customWidth="1"/>
    <col min="3" max="3" width="47.28515625" style="5" bestFit="1" customWidth="1"/>
    <col min="4" max="4" width="12.42578125" style="5" customWidth="1"/>
    <col min="5" max="5" width="12.140625" style="5" bestFit="1" customWidth="1"/>
    <col min="6" max="6" width="12.28515625" style="5" bestFit="1" customWidth="1"/>
    <col min="7" max="7" width="14.140625" style="30" bestFit="1" customWidth="1"/>
    <col min="8" max="8" width="12.85546875" style="30" bestFit="1" customWidth="1"/>
    <col min="9" max="9" width="11.28515625" style="5" customWidth="1"/>
    <col min="10" max="10" width="13.28515625" style="5" customWidth="1"/>
    <col min="11" max="16384" width="9.140625" style="5"/>
  </cols>
  <sheetData>
    <row r="4" spans="1:9">
      <c r="A4" s="1"/>
      <c r="B4" s="2"/>
      <c r="C4" s="2"/>
      <c r="D4" s="2"/>
      <c r="E4" s="2"/>
      <c r="F4" s="2"/>
      <c r="G4" s="94"/>
      <c r="H4" s="94"/>
      <c r="I4" s="4"/>
    </row>
    <row r="5" spans="1:9">
      <c r="A5" s="1"/>
      <c r="B5" s="2"/>
      <c r="C5" s="3"/>
      <c r="D5" s="2"/>
      <c r="E5" s="2"/>
      <c r="G5" s="188" t="s">
        <v>142</v>
      </c>
      <c r="H5" s="188"/>
      <c r="I5" s="4"/>
    </row>
    <row r="6" spans="1:9">
      <c r="A6" s="1"/>
      <c r="B6" s="4"/>
      <c r="C6" s="2"/>
      <c r="D6" s="2"/>
      <c r="E6" s="2"/>
      <c r="G6" s="188" t="s">
        <v>73</v>
      </c>
      <c r="H6" s="188"/>
    </row>
    <row r="7" spans="1:9">
      <c r="A7" s="1"/>
      <c r="C7" s="2"/>
      <c r="D7" s="2"/>
      <c r="E7" s="2"/>
      <c r="G7" s="188" t="s">
        <v>34</v>
      </c>
      <c r="H7" s="188"/>
    </row>
    <row r="8" spans="1:9">
      <c r="A8" s="1"/>
      <c r="B8" s="6" t="s">
        <v>150</v>
      </c>
      <c r="C8" s="2"/>
      <c r="D8" s="2"/>
      <c r="E8" s="2"/>
      <c r="F8" s="2"/>
    </row>
    <row r="9" spans="1:9" s="136" customFormat="1" ht="16.5">
      <c r="A9" s="134"/>
      <c r="B9" s="137"/>
      <c r="C9" s="135"/>
      <c r="D9" s="135"/>
      <c r="E9" s="2"/>
      <c r="F9" s="2"/>
      <c r="G9" s="30"/>
      <c r="H9" s="30"/>
    </row>
    <row r="10" spans="1:9" s="136" customFormat="1" ht="16.5">
      <c r="A10" s="134"/>
      <c r="B10" s="137"/>
      <c r="C10" s="135"/>
      <c r="D10" s="135"/>
      <c r="E10" s="2"/>
      <c r="F10" s="2"/>
      <c r="G10" s="30"/>
      <c r="H10" s="30"/>
    </row>
    <row r="11" spans="1:9">
      <c r="A11" s="1"/>
      <c r="B11" s="9"/>
      <c r="C11" s="2"/>
      <c r="D11" s="2"/>
      <c r="E11" s="2"/>
      <c r="F11" s="2"/>
      <c r="G11" s="94"/>
      <c r="H11" s="7"/>
    </row>
    <row r="12" spans="1:9" ht="16.5">
      <c r="A12" s="234" t="s">
        <v>152</v>
      </c>
      <c r="B12" s="234"/>
      <c r="C12" s="234"/>
      <c r="D12" s="234"/>
      <c r="E12" s="234"/>
      <c r="F12" s="234"/>
      <c r="G12" s="234"/>
      <c r="H12" s="234"/>
      <c r="I12" s="10"/>
    </row>
    <row r="13" spans="1:9" ht="16.5">
      <c r="A13" s="234" t="s">
        <v>90</v>
      </c>
      <c r="B13" s="234"/>
      <c r="C13" s="234"/>
      <c r="D13" s="234"/>
      <c r="E13" s="234"/>
      <c r="F13" s="234"/>
      <c r="G13" s="234"/>
      <c r="H13" s="234"/>
      <c r="I13" s="39"/>
    </row>
    <row r="14" spans="1:9" ht="15.75" thickBot="1">
      <c r="A14" s="11"/>
      <c r="B14" s="11"/>
      <c r="C14" s="11"/>
      <c r="D14" s="11"/>
      <c r="E14" s="11"/>
      <c r="F14" s="11"/>
      <c r="G14" s="95"/>
      <c r="H14" s="95"/>
    </row>
    <row r="15" spans="1:9" ht="34.5" customHeight="1">
      <c r="A15" s="237" t="s">
        <v>1</v>
      </c>
      <c r="B15" s="233" t="s">
        <v>82</v>
      </c>
      <c r="C15" s="240" t="s">
        <v>2</v>
      </c>
      <c r="D15" s="232" t="s">
        <v>145</v>
      </c>
      <c r="E15" s="233"/>
      <c r="F15" s="240" t="s">
        <v>84</v>
      </c>
      <c r="G15" s="240" t="s">
        <v>91</v>
      </c>
      <c r="H15" s="248" t="s">
        <v>85</v>
      </c>
    </row>
    <row r="16" spans="1:9" ht="27" customHeight="1" thickBot="1">
      <c r="A16" s="238"/>
      <c r="B16" s="239"/>
      <c r="C16" s="241"/>
      <c r="D16" s="40" t="s">
        <v>83</v>
      </c>
      <c r="E16" s="74" t="s">
        <v>118</v>
      </c>
      <c r="F16" s="241"/>
      <c r="G16" s="241"/>
      <c r="H16" s="249"/>
    </row>
    <row r="17" spans="1:8" ht="17.25" customHeight="1" thickBot="1">
      <c r="A17" s="229" t="s">
        <v>35</v>
      </c>
      <c r="B17" s="230"/>
      <c r="C17" s="230"/>
      <c r="D17" s="230"/>
      <c r="E17" s="230"/>
      <c r="F17" s="230"/>
      <c r="G17" s="230"/>
      <c r="H17" s="231"/>
    </row>
    <row r="18" spans="1:8" ht="17.25" customHeight="1" thickBot="1">
      <c r="A18" s="244" t="s">
        <v>44</v>
      </c>
      <c r="B18" s="245"/>
      <c r="C18" s="245"/>
      <c r="D18" s="77">
        <f>+D19+D23+D26+D29+D32+D34+D37+D40</f>
        <v>509586.77685950417</v>
      </c>
      <c r="E18" s="77">
        <f>+E19+E23+E26+E29+E32+E34+E37+E40</f>
        <v>616600</v>
      </c>
      <c r="F18" s="78"/>
      <c r="G18" s="96"/>
      <c r="H18" s="97"/>
    </row>
    <row r="19" spans="1:8" ht="18" customHeight="1" thickBot="1">
      <c r="A19" s="242" t="s">
        <v>53</v>
      </c>
      <c r="B19" s="243"/>
      <c r="C19" s="243"/>
      <c r="D19" s="75">
        <f>SUM(D20:D22)</f>
        <v>26859.504132231406</v>
      </c>
      <c r="E19" s="75">
        <f>SUM(E20:E22)</f>
        <v>32500</v>
      </c>
      <c r="F19" s="76"/>
      <c r="G19" s="98"/>
      <c r="H19" s="99"/>
    </row>
    <row r="20" spans="1:8" s="139" customFormat="1" ht="30">
      <c r="A20" s="45">
        <v>1</v>
      </c>
      <c r="B20" s="46" t="s">
        <v>92</v>
      </c>
      <c r="C20" s="50" t="s">
        <v>143</v>
      </c>
      <c r="D20" s="42">
        <f>E20/121%</f>
        <v>2892.5619834710747</v>
      </c>
      <c r="E20" s="42">
        <v>3500</v>
      </c>
      <c r="F20" s="42" t="s">
        <v>3</v>
      </c>
      <c r="G20" s="100">
        <v>46023</v>
      </c>
      <c r="H20" s="101">
        <v>46387</v>
      </c>
    </row>
    <row r="21" spans="1:8" s="139" customFormat="1">
      <c r="A21" s="12">
        <v>2</v>
      </c>
      <c r="B21" s="13" t="s">
        <v>39</v>
      </c>
      <c r="C21" s="14" t="s">
        <v>124</v>
      </c>
      <c r="D21" s="15">
        <f>E21/121%</f>
        <v>2479.3388429752067</v>
      </c>
      <c r="E21" s="15">
        <v>3000</v>
      </c>
      <c r="F21" s="15" t="s">
        <v>3</v>
      </c>
      <c r="G21" s="102">
        <v>46023</v>
      </c>
      <c r="H21" s="103">
        <v>46387</v>
      </c>
    </row>
    <row r="22" spans="1:8" s="139" customFormat="1" ht="15.75" thickBot="1">
      <c r="A22" s="21">
        <v>3</v>
      </c>
      <c r="B22" s="43" t="s">
        <v>40</v>
      </c>
      <c r="C22" s="44" t="s">
        <v>125</v>
      </c>
      <c r="D22" s="41">
        <f>E22/121%</f>
        <v>21487.603305785124</v>
      </c>
      <c r="E22" s="41">
        <v>26000</v>
      </c>
      <c r="F22" s="41" t="s">
        <v>3</v>
      </c>
      <c r="G22" s="104">
        <v>46023</v>
      </c>
      <c r="H22" s="105">
        <v>46387</v>
      </c>
    </row>
    <row r="23" spans="1:8" ht="15.75" thickBot="1">
      <c r="A23" s="215" t="s">
        <v>36</v>
      </c>
      <c r="B23" s="216"/>
      <c r="C23" s="216"/>
      <c r="D23" s="51">
        <f>SUM(D24:D25)</f>
        <v>10743.801652892562</v>
      </c>
      <c r="E23" s="51">
        <f>SUM(E24:E25)</f>
        <v>13000</v>
      </c>
      <c r="F23" s="52"/>
      <c r="G23" s="106"/>
      <c r="H23" s="107"/>
    </row>
    <row r="24" spans="1:8">
      <c r="A24" s="45">
        <v>4</v>
      </c>
      <c r="B24" s="46" t="s">
        <v>94</v>
      </c>
      <c r="C24" s="50" t="s">
        <v>126</v>
      </c>
      <c r="D24" s="42">
        <f>E24/121%</f>
        <v>4545.454545454546</v>
      </c>
      <c r="E24" s="42">
        <v>5500</v>
      </c>
      <c r="F24" s="42" t="s">
        <v>3</v>
      </c>
      <c r="G24" s="100">
        <v>46023</v>
      </c>
      <c r="H24" s="101">
        <v>46387</v>
      </c>
    </row>
    <row r="25" spans="1:8" ht="30.75" thickBot="1">
      <c r="A25" s="21">
        <v>5</v>
      </c>
      <c r="B25" s="43" t="s">
        <v>93</v>
      </c>
      <c r="C25" s="44" t="s">
        <v>127</v>
      </c>
      <c r="D25" s="41">
        <f>E25/121%</f>
        <v>6198.3471074380168</v>
      </c>
      <c r="E25" s="41">
        <v>7500</v>
      </c>
      <c r="F25" s="41" t="s">
        <v>3</v>
      </c>
      <c r="G25" s="104">
        <v>46023</v>
      </c>
      <c r="H25" s="105">
        <v>46387</v>
      </c>
    </row>
    <row r="26" spans="1:8" ht="15.75" thickBot="1">
      <c r="A26" s="215" t="s">
        <v>37</v>
      </c>
      <c r="B26" s="216"/>
      <c r="C26" s="216"/>
      <c r="D26" s="51">
        <f>SUM(D27:D28)</f>
        <v>206611.57024793391</v>
      </c>
      <c r="E26" s="51">
        <f>SUM(E27:E28)</f>
        <v>250000</v>
      </c>
      <c r="F26" s="52"/>
      <c r="G26" s="106"/>
      <c r="H26" s="107"/>
    </row>
    <row r="27" spans="1:8">
      <c r="A27" s="45">
        <v>6</v>
      </c>
      <c r="B27" s="46" t="s">
        <v>69</v>
      </c>
      <c r="C27" s="50" t="s">
        <v>128</v>
      </c>
      <c r="D27" s="42">
        <f>E27/121%</f>
        <v>90909.090909090912</v>
      </c>
      <c r="E27" s="42">
        <v>110000</v>
      </c>
      <c r="F27" s="42" t="s">
        <v>3</v>
      </c>
      <c r="G27" s="100">
        <v>46023</v>
      </c>
      <c r="H27" s="101">
        <v>46387</v>
      </c>
    </row>
    <row r="28" spans="1:8" ht="15.75" thickBot="1">
      <c r="A28" s="21">
        <v>7</v>
      </c>
      <c r="B28" s="43" t="s">
        <v>70</v>
      </c>
      <c r="C28" s="44" t="s">
        <v>129</v>
      </c>
      <c r="D28" s="41">
        <f>E28/121%</f>
        <v>115702.47933884298</v>
      </c>
      <c r="E28" s="41">
        <v>140000</v>
      </c>
      <c r="F28" s="41" t="s">
        <v>3</v>
      </c>
      <c r="G28" s="104">
        <v>46023</v>
      </c>
      <c r="H28" s="105">
        <v>46387</v>
      </c>
    </row>
    <row r="29" spans="1:8" ht="15.75" thickBot="1">
      <c r="A29" s="215" t="s">
        <v>38</v>
      </c>
      <c r="B29" s="216"/>
      <c r="C29" s="216"/>
      <c r="D29" s="51">
        <f>SUM(D30:D31)</f>
        <v>36776.859504132233</v>
      </c>
      <c r="E29" s="51">
        <f>SUM(E30:E31)</f>
        <v>44500</v>
      </c>
      <c r="F29" s="52"/>
      <c r="G29" s="106"/>
      <c r="H29" s="107"/>
    </row>
    <row r="30" spans="1:8">
      <c r="A30" s="53">
        <v>8</v>
      </c>
      <c r="B30" s="54" t="s">
        <v>96</v>
      </c>
      <c r="C30" s="50" t="s">
        <v>77</v>
      </c>
      <c r="D30" s="42">
        <f>E30/121%</f>
        <v>33057.85123966942</v>
      </c>
      <c r="E30" s="42">
        <v>40000</v>
      </c>
      <c r="F30" s="42" t="s">
        <v>3</v>
      </c>
      <c r="G30" s="100">
        <v>46023</v>
      </c>
      <c r="H30" s="101">
        <v>46387</v>
      </c>
    </row>
    <row r="31" spans="1:8" ht="30.75" thickBot="1">
      <c r="A31" s="55">
        <v>9</v>
      </c>
      <c r="B31" s="56" t="s">
        <v>95</v>
      </c>
      <c r="C31" s="44" t="s">
        <v>78</v>
      </c>
      <c r="D31" s="41">
        <f>E31/121%</f>
        <v>3719.0082644628101</v>
      </c>
      <c r="E31" s="41">
        <v>4500</v>
      </c>
      <c r="F31" s="41" t="s">
        <v>3</v>
      </c>
      <c r="G31" s="104">
        <v>46023</v>
      </c>
      <c r="H31" s="105">
        <v>46387</v>
      </c>
    </row>
    <row r="32" spans="1:8" ht="15.75" thickBot="1">
      <c r="A32" s="215" t="s">
        <v>4</v>
      </c>
      <c r="B32" s="216"/>
      <c r="C32" s="216"/>
      <c r="D32" s="51">
        <f>SUM(D33)</f>
        <v>20661.157024793389</v>
      </c>
      <c r="E32" s="51">
        <f>SUM(E33)</f>
        <v>25000</v>
      </c>
      <c r="F32" s="52"/>
      <c r="G32" s="106"/>
      <c r="H32" s="107"/>
    </row>
    <row r="33" spans="1:8" ht="30.75" thickBot="1">
      <c r="A33" s="57">
        <v>10</v>
      </c>
      <c r="B33" s="58" t="s">
        <v>5</v>
      </c>
      <c r="C33" s="59" t="s">
        <v>130</v>
      </c>
      <c r="D33" s="60">
        <f>E33/121%</f>
        <v>20661.157024793389</v>
      </c>
      <c r="E33" s="60">
        <v>25000</v>
      </c>
      <c r="F33" s="60" t="s">
        <v>3</v>
      </c>
      <c r="G33" s="108">
        <v>46023</v>
      </c>
      <c r="H33" s="109">
        <v>46387</v>
      </c>
    </row>
    <row r="34" spans="1:8" ht="15.75" thickBot="1">
      <c r="A34" s="215" t="s">
        <v>6</v>
      </c>
      <c r="B34" s="216"/>
      <c r="C34" s="216"/>
      <c r="D34" s="62">
        <f>SUM(D35:D36)</f>
        <v>3305.7851239669421</v>
      </c>
      <c r="E34" s="62">
        <f>SUM(E35:E36)</f>
        <v>4000</v>
      </c>
      <c r="F34" s="52"/>
      <c r="G34" s="106"/>
      <c r="H34" s="107"/>
    </row>
    <row r="35" spans="1:8" ht="30">
      <c r="A35" s="53">
        <v>11</v>
      </c>
      <c r="B35" s="54" t="s">
        <v>7</v>
      </c>
      <c r="C35" s="47" t="s">
        <v>54</v>
      </c>
      <c r="D35" s="61">
        <f>E35/121%</f>
        <v>1652.8925619834711</v>
      </c>
      <c r="E35" s="61">
        <v>2000</v>
      </c>
      <c r="F35" s="42" t="s">
        <v>3</v>
      </c>
      <c r="G35" s="100">
        <v>46023</v>
      </c>
      <c r="H35" s="101">
        <v>46387</v>
      </c>
    </row>
    <row r="36" spans="1:8" ht="30.75" thickBot="1">
      <c r="A36" s="55">
        <v>12</v>
      </c>
      <c r="B36" s="56" t="s">
        <v>8</v>
      </c>
      <c r="C36" s="63" t="s">
        <v>97</v>
      </c>
      <c r="D36" s="41">
        <f>E36/121%</f>
        <v>1652.8925619834711</v>
      </c>
      <c r="E36" s="41">
        <v>2000</v>
      </c>
      <c r="F36" s="41" t="s">
        <v>3</v>
      </c>
      <c r="G36" s="104">
        <v>46023</v>
      </c>
      <c r="H36" s="105">
        <v>46387</v>
      </c>
    </row>
    <row r="37" spans="1:8" ht="15.75" thickBot="1">
      <c r="A37" s="215" t="s">
        <v>9</v>
      </c>
      <c r="B37" s="216"/>
      <c r="C37" s="216"/>
      <c r="D37" s="51">
        <f>SUM(D38:D39)</f>
        <v>29338.842975206611</v>
      </c>
      <c r="E37" s="51">
        <f>SUM(E38:E39)</f>
        <v>35500</v>
      </c>
      <c r="F37" s="52"/>
      <c r="G37" s="106"/>
      <c r="H37" s="107"/>
    </row>
    <row r="38" spans="1:8">
      <c r="A38" s="45">
        <v>13</v>
      </c>
      <c r="B38" s="46" t="s">
        <v>98</v>
      </c>
      <c r="C38" s="50" t="s">
        <v>56</v>
      </c>
      <c r="D38" s="42">
        <f>E38/121%</f>
        <v>2066.1157024793388</v>
      </c>
      <c r="E38" s="42">
        <v>2500</v>
      </c>
      <c r="F38" s="42" t="s">
        <v>3</v>
      </c>
      <c r="G38" s="100">
        <v>46023</v>
      </c>
      <c r="H38" s="101">
        <v>46387</v>
      </c>
    </row>
    <row r="39" spans="1:8" ht="30.75" thickBot="1">
      <c r="A39" s="21">
        <v>14</v>
      </c>
      <c r="B39" s="43" t="s">
        <v>10</v>
      </c>
      <c r="C39" s="44" t="s">
        <v>55</v>
      </c>
      <c r="D39" s="41">
        <f>E39/121%</f>
        <v>27272.727272727272</v>
      </c>
      <c r="E39" s="41">
        <v>33000</v>
      </c>
      <c r="F39" s="41" t="s">
        <v>3</v>
      </c>
      <c r="G39" s="104">
        <v>46023</v>
      </c>
      <c r="H39" s="105">
        <v>46387</v>
      </c>
    </row>
    <row r="40" spans="1:8" ht="15.75" thickBot="1">
      <c r="A40" s="225" t="s">
        <v>11</v>
      </c>
      <c r="B40" s="226"/>
      <c r="C40" s="226"/>
      <c r="D40" s="51">
        <f>SUM(D41:D61)</f>
        <v>175289.25619834711</v>
      </c>
      <c r="E40" s="48">
        <f>SUM(E41:E61)</f>
        <v>212100</v>
      </c>
      <c r="F40" s="49"/>
      <c r="G40" s="110"/>
      <c r="H40" s="111"/>
    </row>
    <row r="41" spans="1:8">
      <c r="A41" s="45">
        <v>15</v>
      </c>
      <c r="B41" s="46" t="s">
        <v>12</v>
      </c>
      <c r="C41" s="47" t="s">
        <v>100</v>
      </c>
      <c r="D41" s="42">
        <f>E41/121%</f>
        <v>99173.553719008269</v>
      </c>
      <c r="E41" s="42">
        <v>120000</v>
      </c>
      <c r="F41" s="42" t="s">
        <v>3</v>
      </c>
      <c r="G41" s="100">
        <v>46023</v>
      </c>
      <c r="H41" s="101">
        <v>46387</v>
      </c>
    </row>
    <row r="42" spans="1:8" ht="45" customHeight="1">
      <c r="A42" s="12">
        <v>16</v>
      </c>
      <c r="B42" s="13" t="s">
        <v>104</v>
      </c>
      <c r="C42" s="19" t="s">
        <v>105</v>
      </c>
      <c r="D42" s="15">
        <f>E42/121%</f>
        <v>12396.694214876034</v>
      </c>
      <c r="E42" s="15">
        <v>15000</v>
      </c>
      <c r="F42" s="15" t="s">
        <v>3</v>
      </c>
      <c r="G42" s="102">
        <v>46023</v>
      </c>
      <c r="H42" s="103">
        <v>46387</v>
      </c>
    </row>
    <row r="43" spans="1:8" ht="30">
      <c r="A43" s="12">
        <v>17</v>
      </c>
      <c r="B43" s="13" t="s">
        <v>101</v>
      </c>
      <c r="C43" s="18" t="s">
        <v>62</v>
      </c>
      <c r="D43" s="15">
        <f t="shared" ref="D43:D63" si="0">E43/121%</f>
        <v>9090.9090909090919</v>
      </c>
      <c r="E43" s="15">
        <v>11000</v>
      </c>
      <c r="F43" s="15" t="s">
        <v>3</v>
      </c>
      <c r="G43" s="102">
        <v>46023</v>
      </c>
      <c r="H43" s="103">
        <v>46387</v>
      </c>
    </row>
    <row r="44" spans="1:8" ht="30">
      <c r="A44" s="12">
        <v>18</v>
      </c>
      <c r="B44" s="13" t="s">
        <v>122</v>
      </c>
      <c r="C44" s="14" t="s">
        <v>63</v>
      </c>
      <c r="D44" s="15">
        <f t="shared" si="0"/>
        <v>3719.0082644628101</v>
      </c>
      <c r="E44" s="15">
        <v>4500</v>
      </c>
      <c r="F44" s="15" t="s">
        <v>3</v>
      </c>
      <c r="G44" s="102">
        <v>46023</v>
      </c>
      <c r="H44" s="103">
        <v>46387</v>
      </c>
    </row>
    <row r="45" spans="1:8" ht="30">
      <c r="A45" s="12">
        <v>19</v>
      </c>
      <c r="B45" s="13" t="s">
        <v>106</v>
      </c>
      <c r="C45" s="19" t="s">
        <v>107</v>
      </c>
      <c r="D45" s="15">
        <f t="shared" si="0"/>
        <v>289.25619834710744</v>
      </c>
      <c r="E45" s="15">
        <v>350</v>
      </c>
      <c r="F45" s="15" t="s">
        <v>3</v>
      </c>
      <c r="G45" s="102">
        <v>46023</v>
      </c>
      <c r="H45" s="103">
        <v>46387</v>
      </c>
    </row>
    <row r="46" spans="1:8">
      <c r="A46" s="12">
        <v>20</v>
      </c>
      <c r="B46" s="13" t="s">
        <v>108</v>
      </c>
      <c r="C46" s="18" t="s">
        <v>109</v>
      </c>
      <c r="D46" s="15">
        <f t="shared" si="0"/>
        <v>826.44628099173553</v>
      </c>
      <c r="E46" s="15">
        <v>1000</v>
      </c>
      <c r="F46" s="15" t="s">
        <v>3</v>
      </c>
      <c r="G46" s="102">
        <v>46023</v>
      </c>
      <c r="H46" s="103">
        <v>46387</v>
      </c>
    </row>
    <row r="47" spans="1:8" ht="45">
      <c r="A47" s="12">
        <v>21</v>
      </c>
      <c r="B47" s="13" t="s">
        <v>110</v>
      </c>
      <c r="C47" s="18" t="s">
        <v>58</v>
      </c>
      <c r="D47" s="15">
        <f t="shared" si="0"/>
        <v>4132.2314049586776</v>
      </c>
      <c r="E47" s="15">
        <v>5000</v>
      </c>
      <c r="F47" s="15" t="s">
        <v>3</v>
      </c>
      <c r="G47" s="102">
        <v>46023</v>
      </c>
      <c r="H47" s="103">
        <v>46387</v>
      </c>
    </row>
    <row r="48" spans="1:8" ht="30">
      <c r="A48" s="12">
        <v>22</v>
      </c>
      <c r="B48" s="13" t="s">
        <v>111</v>
      </c>
      <c r="C48" s="18" t="s">
        <v>112</v>
      </c>
      <c r="D48" s="15">
        <f t="shared" si="0"/>
        <v>1239.6694214876034</v>
      </c>
      <c r="E48" s="15">
        <v>1500</v>
      </c>
      <c r="F48" s="15" t="s">
        <v>3</v>
      </c>
      <c r="G48" s="102">
        <v>46023</v>
      </c>
      <c r="H48" s="103">
        <v>46387</v>
      </c>
    </row>
    <row r="49" spans="1:8" ht="30">
      <c r="A49" s="12">
        <v>23</v>
      </c>
      <c r="B49" s="13" t="s">
        <v>18</v>
      </c>
      <c r="C49" s="18" t="s">
        <v>113</v>
      </c>
      <c r="D49" s="15">
        <f t="shared" si="0"/>
        <v>8264.4628099173551</v>
      </c>
      <c r="E49" s="15">
        <v>10000</v>
      </c>
      <c r="F49" s="15" t="s">
        <v>3</v>
      </c>
      <c r="G49" s="102">
        <v>46023</v>
      </c>
      <c r="H49" s="103">
        <v>46387</v>
      </c>
    </row>
    <row r="50" spans="1:8" ht="27.75" customHeight="1">
      <c r="A50" s="12">
        <v>24</v>
      </c>
      <c r="B50" s="13" t="s">
        <v>136</v>
      </c>
      <c r="C50" s="18" t="s">
        <v>137</v>
      </c>
      <c r="D50" s="15">
        <f t="shared" si="0"/>
        <v>0</v>
      </c>
      <c r="E50" s="15">
        <v>0</v>
      </c>
      <c r="F50" s="15" t="s">
        <v>3</v>
      </c>
      <c r="G50" s="102">
        <v>46023</v>
      </c>
      <c r="H50" s="103">
        <v>46387</v>
      </c>
    </row>
    <row r="51" spans="1:8" ht="41.25" customHeight="1">
      <c r="A51" s="12">
        <v>25</v>
      </c>
      <c r="B51" s="13" t="s">
        <v>14</v>
      </c>
      <c r="C51" s="18" t="s">
        <v>146</v>
      </c>
      <c r="D51" s="15">
        <f t="shared" si="0"/>
        <v>1322.3140495867769</v>
      </c>
      <c r="E51" s="15">
        <v>1600</v>
      </c>
      <c r="F51" s="15" t="s">
        <v>3</v>
      </c>
      <c r="G51" s="102">
        <v>46023</v>
      </c>
      <c r="H51" s="103">
        <v>46387</v>
      </c>
    </row>
    <row r="52" spans="1:8" ht="30">
      <c r="A52" s="12">
        <v>26</v>
      </c>
      <c r="B52" s="13" t="s">
        <v>116</v>
      </c>
      <c r="C52" s="18" t="s">
        <v>114</v>
      </c>
      <c r="D52" s="15">
        <f t="shared" si="0"/>
        <v>3305.7851239669421</v>
      </c>
      <c r="E52" s="15">
        <v>4000</v>
      </c>
      <c r="F52" s="15" t="s">
        <v>3</v>
      </c>
      <c r="G52" s="102">
        <v>46023</v>
      </c>
      <c r="H52" s="103">
        <v>46387</v>
      </c>
    </row>
    <row r="53" spans="1:8" ht="30">
      <c r="A53" s="12">
        <v>27</v>
      </c>
      <c r="B53" s="13" t="s">
        <v>115</v>
      </c>
      <c r="C53" s="18" t="s">
        <v>117</v>
      </c>
      <c r="D53" s="15">
        <f t="shared" si="0"/>
        <v>3305.7851239669421</v>
      </c>
      <c r="E53" s="15">
        <v>4000</v>
      </c>
      <c r="F53" s="15" t="s">
        <v>3</v>
      </c>
      <c r="G53" s="102">
        <v>46023</v>
      </c>
      <c r="H53" s="103">
        <v>46387</v>
      </c>
    </row>
    <row r="54" spans="1:8" ht="30">
      <c r="A54" s="12">
        <v>28</v>
      </c>
      <c r="B54" s="13" t="s">
        <v>121</v>
      </c>
      <c r="C54" s="18" t="s">
        <v>57</v>
      </c>
      <c r="D54" s="15">
        <f t="shared" si="0"/>
        <v>4132.2314049586776</v>
      </c>
      <c r="E54" s="15">
        <v>5000</v>
      </c>
      <c r="F54" s="15" t="s">
        <v>3</v>
      </c>
      <c r="G54" s="102">
        <v>46023</v>
      </c>
      <c r="H54" s="103">
        <v>46387</v>
      </c>
    </row>
    <row r="55" spans="1:8">
      <c r="A55" s="12">
        <v>29</v>
      </c>
      <c r="B55" s="13" t="s">
        <v>15</v>
      </c>
      <c r="C55" s="18" t="s">
        <v>59</v>
      </c>
      <c r="D55" s="15">
        <f t="shared" si="0"/>
        <v>0</v>
      </c>
      <c r="E55" s="15">
        <v>0</v>
      </c>
      <c r="F55" s="15" t="s">
        <v>3</v>
      </c>
      <c r="G55" s="102">
        <v>46023</v>
      </c>
      <c r="H55" s="103">
        <v>46387</v>
      </c>
    </row>
    <row r="56" spans="1:8">
      <c r="A56" s="12">
        <v>30</v>
      </c>
      <c r="B56" s="13" t="s">
        <v>16</v>
      </c>
      <c r="C56" s="18" t="s">
        <v>80</v>
      </c>
      <c r="D56" s="15">
        <f t="shared" si="0"/>
        <v>123.96694214876034</v>
      </c>
      <c r="E56" s="15">
        <v>150</v>
      </c>
      <c r="F56" s="15" t="s">
        <v>3</v>
      </c>
      <c r="G56" s="102">
        <v>46023</v>
      </c>
      <c r="H56" s="103">
        <v>46387</v>
      </c>
    </row>
    <row r="57" spans="1:8" ht="30">
      <c r="A57" s="12">
        <v>31</v>
      </c>
      <c r="B57" s="13" t="s">
        <v>17</v>
      </c>
      <c r="C57" s="20" t="s">
        <v>60</v>
      </c>
      <c r="D57" s="15">
        <f t="shared" si="0"/>
        <v>10743.801652892562</v>
      </c>
      <c r="E57" s="15">
        <v>13000</v>
      </c>
      <c r="F57" s="15" t="s">
        <v>3</v>
      </c>
      <c r="G57" s="102">
        <v>46023</v>
      </c>
      <c r="H57" s="103">
        <v>46387</v>
      </c>
    </row>
    <row r="58" spans="1:8" ht="30">
      <c r="A58" s="12">
        <v>32</v>
      </c>
      <c r="B58" s="13" t="s">
        <v>19</v>
      </c>
      <c r="C58" s="18" t="s">
        <v>61</v>
      </c>
      <c r="D58" s="15">
        <f t="shared" si="0"/>
        <v>1652.8925619834711</v>
      </c>
      <c r="E58" s="15">
        <v>2000</v>
      </c>
      <c r="F58" s="15" t="s">
        <v>3</v>
      </c>
      <c r="G58" s="102">
        <v>46023</v>
      </c>
      <c r="H58" s="103">
        <v>46387</v>
      </c>
    </row>
    <row r="59" spans="1:8" ht="30">
      <c r="A59" s="12">
        <v>33</v>
      </c>
      <c r="B59" s="13" t="s">
        <v>102</v>
      </c>
      <c r="C59" s="19" t="s">
        <v>103</v>
      </c>
      <c r="D59" s="15">
        <f t="shared" si="0"/>
        <v>3305.7851239669421</v>
      </c>
      <c r="E59" s="15">
        <v>4000</v>
      </c>
      <c r="F59" s="15" t="s">
        <v>3</v>
      </c>
      <c r="G59" s="102">
        <v>46023</v>
      </c>
      <c r="H59" s="103">
        <v>46387</v>
      </c>
    </row>
    <row r="60" spans="1:8" ht="43.5" customHeight="1">
      <c r="A60" s="12">
        <v>34</v>
      </c>
      <c r="B60" s="13" t="s">
        <v>138</v>
      </c>
      <c r="C60" s="19" t="s">
        <v>140</v>
      </c>
      <c r="D60" s="15">
        <f t="shared" si="0"/>
        <v>826.44628099173553</v>
      </c>
      <c r="E60" s="15">
        <v>1000</v>
      </c>
      <c r="F60" s="15" t="s">
        <v>3</v>
      </c>
      <c r="G60" s="102">
        <v>46023</v>
      </c>
      <c r="H60" s="103">
        <v>46387</v>
      </c>
    </row>
    <row r="61" spans="1:8" ht="30.75" thickBot="1">
      <c r="A61" s="21">
        <v>35</v>
      </c>
      <c r="B61" s="43" t="s">
        <v>139</v>
      </c>
      <c r="C61" s="44" t="s">
        <v>141</v>
      </c>
      <c r="D61" s="41">
        <f t="shared" si="0"/>
        <v>7438.0165289256202</v>
      </c>
      <c r="E61" s="41">
        <v>9000</v>
      </c>
      <c r="F61" s="41" t="s">
        <v>3</v>
      </c>
      <c r="G61" s="104">
        <v>46023</v>
      </c>
      <c r="H61" s="105">
        <v>46387</v>
      </c>
    </row>
    <row r="62" spans="1:8" s="4" customFormat="1" ht="15.75" thickBot="1">
      <c r="A62" s="246" t="s">
        <v>123</v>
      </c>
      <c r="B62" s="247"/>
      <c r="C62" s="247"/>
      <c r="D62" s="83">
        <f>+D63</f>
        <v>0</v>
      </c>
      <c r="E62" s="83">
        <f>+E63</f>
        <v>0</v>
      </c>
      <c r="F62" s="84"/>
      <c r="G62" s="112"/>
      <c r="H62" s="113"/>
    </row>
    <row r="63" spans="1:8" ht="30.75" thickBot="1">
      <c r="A63" s="87">
        <v>36</v>
      </c>
      <c r="B63" s="64" t="s">
        <v>20</v>
      </c>
      <c r="C63" s="64" t="s">
        <v>64</v>
      </c>
      <c r="D63" s="65">
        <f t="shared" si="0"/>
        <v>0</v>
      </c>
      <c r="E63" s="65">
        <v>0</v>
      </c>
      <c r="F63" s="65" t="s">
        <v>3</v>
      </c>
      <c r="G63" s="114">
        <v>46023</v>
      </c>
      <c r="H63" s="115">
        <v>46387</v>
      </c>
    </row>
    <row r="64" spans="1:8" ht="15.75" thickBot="1">
      <c r="A64" s="227" t="s">
        <v>47</v>
      </c>
      <c r="B64" s="228"/>
      <c r="C64" s="228"/>
      <c r="D64" s="85">
        <f>+D65</f>
        <v>0</v>
      </c>
      <c r="E64" s="85">
        <f>+E65</f>
        <v>0</v>
      </c>
      <c r="F64" s="86"/>
      <c r="G64" s="116"/>
      <c r="H64" s="117"/>
    </row>
    <row r="65" spans="1:8" s="4" customFormat="1" ht="15.75" thickBot="1">
      <c r="A65" s="223" t="s">
        <v>21</v>
      </c>
      <c r="B65" s="224"/>
      <c r="C65" s="224"/>
      <c r="D65" s="81">
        <f>SUM(D66)</f>
        <v>0</v>
      </c>
      <c r="E65" s="81">
        <f>SUM(E66)</f>
        <v>0</v>
      </c>
      <c r="F65" s="82"/>
      <c r="G65" s="118"/>
      <c r="H65" s="119"/>
    </row>
    <row r="66" spans="1:8" ht="30.75" thickBot="1">
      <c r="A66" s="79">
        <v>37</v>
      </c>
      <c r="B66" s="80" t="s">
        <v>22</v>
      </c>
      <c r="C66" s="59" t="s">
        <v>147</v>
      </c>
      <c r="D66" s="60">
        <f t="shared" ref="D66" si="1">E66/121%</f>
        <v>0</v>
      </c>
      <c r="E66" s="60">
        <v>0</v>
      </c>
      <c r="F66" s="60" t="s">
        <v>3</v>
      </c>
      <c r="G66" s="108">
        <v>46023</v>
      </c>
      <c r="H66" s="109">
        <v>46387</v>
      </c>
    </row>
    <row r="67" spans="1:8" ht="15.75" thickBot="1">
      <c r="A67" s="217" t="s">
        <v>48</v>
      </c>
      <c r="B67" s="218"/>
      <c r="C67" s="218"/>
      <c r="D67" s="67">
        <f>+D68</f>
        <v>0</v>
      </c>
      <c r="E67" s="67">
        <f>+E68</f>
        <v>0</v>
      </c>
      <c r="F67" s="66"/>
      <c r="G67" s="120"/>
      <c r="H67" s="121"/>
    </row>
    <row r="68" spans="1:8" s="4" customFormat="1" ht="15.75" thickBot="1">
      <c r="A68" s="223" t="s">
        <v>23</v>
      </c>
      <c r="B68" s="224"/>
      <c r="C68" s="224"/>
      <c r="D68" s="81">
        <f>SUM(D69)</f>
        <v>0</v>
      </c>
      <c r="E68" s="81">
        <f>SUM(E69)</f>
        <v>0</v>
      </c>
      <c r="F68" s="82"/>
      <c r="G68" s="118"/>
      <c r="H68" s="119"/>
    </row>
    <row r="69" spans="1:8" ht="15.75" thickBot="1">
      <c r="A69" s="79">
        <v>38</v>
      </c>
      <c r="B69" s="80" t="s">
        <v>24</v>
      </c>
      <c r="C69" s="59" t="s">
        <v>65</v>
      </c>
      <c r="D69" s="60">
        <f t="shared" ref="D69" si="2">E69/121%</f>
        <v>0</v>
      </c>
      <c r="E69" s="60">
        <v>0</v>
      </c>
      <c r="F69" s="60" t="s">
        <v>3</v>
      </c>
      <c r="G69" s="108">
        <v>46023</v>
      </c>
      <c r="H69" s="109">
        <v>46387</v>
      </c>
    </row>
    <row r="70" spans="1:8" s="4" customFormat="1" ht="15.75" thickBot="1">
      <c r="A70" s="217" t="s">
        <v>45</v>
      </c>
      <c r="B70" s="218"/>
      <c r="C70" s="218"/>
      <c r="D70" s="67">
        <f>+D71</f>
        <v>0</v>
      </c>
      <c r="E70" s="67">
        <f>+E71</f>
        <v>0</v>
      </c>
      <c r="F70" s="66"/>
      <c r="G70" s="120"/>
      <c r="H70" s="121"/>
    </row>
    <row r="71" spans="1:8" ht="30.75" thickBot="1">
      <c r="A71" s="57">
        <v>39</v>
      </c>
      <c r="B71" s="58" t="s">
        <v>25</v>
      </c>
      <c r="C71" s="59" t="s">
        <v>66</v>
      </c>
      <c r="D71" s="60">
        <f t="shared" ref="D71" si="3">E71/121%</f>
        <v>0</v>
      </c>
      <c r="E71" s="60">
        <v>0</v>
      </c>
      <c r="F71" s="60" t="s">
        <v>3</v>
      </c>
      <c r="G71" s="108">
        <v>46023</v>
      </c>
      <c r="H71" s="109">
        <v>46387</v>
      </c>
    </row>
    <row r="72" spans="1:8" s="4" customFormat="1" ht="15.75" thickBot="1">
      <c r="A72" s="221" t="s">
        <v>46</v>
      </c>
      <c r="B72" s="222"/>
      <c r="C72" s="222"/>
      <c r="D72" s="71">
        <f>+D73</f>
        <v>0</v>
      </c>
      <c r="E72" s="71">
        <f>+E73</f>
        <v>0</v>
      </c>
      <c r="F72" s="70"/>
      <c r="G72" s="122"/>
      <c r="H72" s="123"/>
    </row>
    <row r="73" spans="1:8" ht="30.75" thickBot="1">
      <c r="A73" s="68">
        <v>40</v>
      </c>
      <c r="B73" s="16" t="s">
        <v>26</v>
      </c>
      <c r="C73" s="69" t="s">
        <v>67</v>
      </c>
      <c r="D73" s="17">
        <f t="shared" ref="D73" si="4">E73/121%</f>
        <v>0</v>
      </c>
      <c r="E73" s="17">
        <v>0</v>
      </c>
      <c r="F73" s="17" t="s">
        <v>3</v>
      </c>
      <c r="G73" s="124">
        <v>46023</v>
      </c>
      <c r="H73" s="125">
        <v>46387</v>
      </c>
    </row>
    <row r="74" spans="1:8" s="4" customFormat="1" ht="15.75" thickBot="1">
      <c r="A74" s="221" t="s">
        <v>120</v>
      </c>
      <c r="B74" s="222"/>
      <c r="C74" s="222"/>
      <c r="D74" s="71">
        <f>+D75</f>
        <v>4132.2314049586776</v>
      </c>
      <c r="E74" s="71">
        <f>+E75</f>
        <v>5000</v>
      </c>
      <c r="F74" s="70"/>
      <c r="G74" s="122"/>
      <c r="H74" s="123"/>
    </row>
    <row r="75" spans="1:8" ht="15.75" thickBot="1">
      <c r="A75" s="72">
        <v>41</v>
      </c>
      <c r="B75" s="44" t="s">
        <v>42</v>
      </c>
      <c r="C75" s="73" t="s">
        <v>43</v>
      </c>
      <c r="D75" s="41">
        <f t="shared" ref="D75" si="5">E75/121%</f>
        <v>4132.2314049586776</v>
      </c>
      <c r="E75" s="41">
        <v>5000</v>
      </c>
      <c r="F75" s="41" t="s">
        <v>3</v>
      </c>
      <c r="G75" s="104">
        <v>46023</v>
      </c>
      <c r="H75" s="105">
        <v>46387</v>
      </c>
    </row>
    <row r="76" spans="1:8" s="4" customFormat="1" ht="15.75" thickBot="1">
      <c r="A76" s="217" t="s">
        <v>76</v>
      </c>
      <c r="B76" s="218"/>
      <c r="C76" s="218"/>
      <c r="D76" s="67">
        <f>+D77</f>
        <v>0</v>
      </c>
      <c r="E76" s="67">
        <f>+E77</f>
        <v>0</v>
      </c>
      <c r="F76" s="66"/>
      <c r="G76" s="120"/>
      <c r="H76" s="121"/>
    </row>
    <row r="77" spans="1:8" s="4" customFormat="1" ht="64.5" customHeight="1" thickBot="1">
      <c r="A77" s="187">
        <v>42</v>
      </c>
      <c r="B77" s="138" t="s">
        <v>144</v>
      </c>
      <c r="C77" s="88" t="s">
        <v>79</v>
      </c>
      <c r="D77" s="41">
        <f t="shared" ref="D77" si="6">E77/121%</f>
        <v>0</v>
      </c>
      <c r="E77" s="41">
        <v>0</v>
      </c>
      <c r="F77" s="41" t="s">
        <v>3</v>
      </c>
      <c r="G77" s="104">
        <v>46023</v>
      </c>
      <c r="H77" s="105">
        <v>46387</v>
      </c>
    </row>
    <row r="78" spans="1:8" ht="15.75" thickBot="1">
      <c r="A78" s="219" t="s">
        <v>49</v>
      </c>
      <c r="B78" s="220"/>
      <c r="C78" s="220"/>
      <c r="D78" s="89">
        <f>+D79+D81+D83</f>
        <v>8264.4628099173551</v>
      </c>
      <c r="E78" s="89">
        <f>+E79+E81+E83</f>
        <v>10000</v>
      </c>
      <c r="F78" s="90"/>
      <c r="G78" s="126"/>
      <c r="H78" s="127"/>
    </row>
    <row r="79" spans="1:8" s="4" customFormat="1" ht="15.75" thickBot="1">
      <c r="A79" s="215" t="s">
        <v>27</v>
      </c>
      <c r="B79" s="216"/>
      <c r="C79" s="216"/>
      <c r="D79" s="51">
        <f>SUM(D80)</f>
        <v>8264.4628099173551</v>
      </c>
      <c r="E79" s="51">
        <f>SUM(E80)</f>
        <v>10000</v>
      </c>
      <c r="F79" s="52"/>
      <c r="G79" s="106"/>
      <c r="H79" s="107"/>
    </row>
    <row r="80" spans="1:8" ht="30.75" thickBot="1">
      <c r="A80" s="57">
        <v>43</v>
      </c>
      <c r="B80" s="58" t="s">
        <v>28</v>
      </c>
      <c r="C80" s="59" t="s">
        <v>68</v>
      </c>
      <c r="D80" s="60">
        <f t="shared" ref="D80" si="7">E80/121%</f>
        <v>8264.4628099173551</v>
      </c>
      <c r="E80" s="60">
        <v>10000</v>
      </c>
      <c r="F80" s="60" t="s">
        <v>3</v>
      </c>
      <c r="G80" s="108">
        <v>46023</v>
      </c>
      <c r="H80" s="109">
        <v>46387</v>
      </c>
    </row>
    <row r="81" spans="1:9" s="4" customFormat="1" ht="15.75" hidden="1" customHeight="1" thickBot="1">
      <c r="A81" s="210" t="s">
        <v>29</v>
      </c>
      <c r="B81" s="211"/>
      <c r="C81" s="212"/>
      <c r="D81" s="91">
        <f>SUM(D82)</f>
        <v>0</v>
      </c>
      <c r="E81" s="91">
        <f>SUM(E82)</f>
        <v>0</v>
      </c>
      <c r="F81" s="92"/>
      <c r="G81" s="128"/>
      <c r="H81" s="129"/>
    </row>
    <row r="82" spans="1:9" ht="15.75" hidden="1" thickBot="1">
      <c r="A82" s="57">
        <v>44</v>
      </c>
      <c r="B82" s="80" t="s">
        <v>159</v>
      </c>
      <c r="C82" s="59"/>
      <c r="D82" s="60">
        <v>0</v>
      </c>
      <c r="E82" s="60">
        <v>0</v>
      </c>
      <c r="F82" s="60" t="s">
        <v>3</v>
      </c>
      <c r="G82" s="108">
        <v>46023</v>
      </c>
      <c r="H82" s="109">
        <v>46387</v>
      </c>
    </row>
    <row r="83" spans="1:9" s="4" customFormat="1" ht="15.75" hidden="1" thickBot="1">
      <c r="A83" s="213" t="s">
        <v>30</v>
      </c>
      <c r="B83" s="214"/>
      <c r="C83" s="214"/>
      <c r="D83" s="91">
        <f>SUM(D84)</f>
        <v>0</v>
      </c>
      <c r="E83" s="91">
        <f>SUM(E84)</f>
        <v>0</v>
      </c>
      <c r="F83" s="92"/>
      <c r="G83" s="128"/>
      <c r="H83" s="129"/>
    </row>
    <row r="84" spans="1:9" ht="15.75" hidden="1" thickBot="1">
      <c r="A84" s="57">
        <v>46</v>
      </c>
      <c r="B84" s="58" t="s">
        <v>31</v>
      </c>
      <c r="C84" s="93"/>
      <c r="D84" s="60">
        <f t="shared" ref="D84" si="8">E84/121%</f>
        <v>0</v>
      </c>
      <c r="E84" s="60">
        <v>0</v>
      </c>
      <c r="F84" s="60" t="s">
        <v>3</v>
      </c>
      <c r="G84" s="108">
        <v>46023</v>
      </c>
      <c r="H84" s="109">
        <v>46387</v>
      </c>
    </row>
    <row r="85" spans="1:9" ht="15.75" thickBot="1">
      <c r="A85" s="235" t="s">
        <v>32</v>
      </c>
      <c r="B85" s="236"/>
      <c r="C85" s="236"/>
      <c r="D85" s="23">
        <f>+D18+D62+D64+D67+D70+D72+D74+D76+D78</f>
        <v>521983.47107438021</v>
      </c>
      <c r="E85" s="23">
        <f>+E18+E62+E64+E67+E70+E72+E74+E76+E78</f>
        <v>631600</v>
      </c>
      <c r="F85" s="24"/>
      <c r="G85" s="130"/>
      <c r="H85" s="131"/>
    </row>
    <row r="86" spans="1:9">
      <c r="A86" s="25"/>
      <c r="C86" s="4"/>
      <c r="D86" s="26"/>
      <c r="E86" s="26"/>
      <c r="F86" s="4"/>
      <c r="G86" s="132"/>
      <c r="H86" s="132"/>
    </row>
    <row r="87" spans="1:9" s="30" customFormat="1">
      <c r="A87" s="25"/>
      <c r="B87" s="27" t="s">
        <v>33</v>
      </c>
      <c r="C87" s="28"/>
      <c r="D87" s="29"/>
      <c r="E87" s="29"/>
      <c r="F87" s="29"/>
      <c r="G87" s="32"/>
      <c r="H87" s="32"/>
      <c r="I87" s="5"/>
    </row>
    <row r="88" spans="1:9" s="30" customFormat="1">
      <c r="A88" s="25"/>
      <c r="B88" s="31" t="s">
        <v>72</v>
      </c>
      <c r="C88" s="28"/>
      <c r="D88" s="29"/>
      <c r="E88" s="29"/>
      <c r="F88" s="28"/>
      <c r="G88" s="32"/>
      <c r="H88" s="32"/>
      <c r="I88" s="5"/>
    </row>
    <row r="89" spans="1:9" s="30" customFormat="1">
      <c r="A89" s="25"/>
      <c r="B89" s="31" t="s">
        <v>81</v>
      </c>
      <c r="C89" s="4"/>
      <c r="D89" s="33"/>
      <c r="E89" s="33"/>
      <c r="F89" s="4"/>
      <c r="G89" s="32"/>
      <c r="H89" s="32"/>
      <c r="I89" s="5"/>
    </row>
    <row r="90" spans="1:9" s="30" customFormat="1">
      <c r="A90" s="25"/>
      <c r="B90" s="31"/>
      <c r="C90" s="32"/>
      <c r="D90" s="34"/>
      <c r="E90" s="35"/>
      <c r="F90" s="34"/>
      <c r="G90" s="133"/>
      <c r="H90" s="133"/>
      <c r="I90" s="5"/>
    </row>
    <row r="91" spans="1:9" s="30" customFormat="1">
      <c r="A91" s="37"/>
      <c r="B91" s="5"/>
      <c r="C91" s="5"/>
      <c r="D91" s="5"/>
      <c r="E91" s="38"/>
      <c r="F91" s="5"/>
      <c r="I91" s="5"/>
    </row>
    <row r="93" spans="1:9" s="30" customFormat="1">
      <c r="A93" s="37"/>
      <c r="B93" s="5"/>
      <c r="C93" s="5"/>
      <c r="D93" s="5"/>
      <c r="E93" s="5"/>
      <c r="F93" s="5"/>
      <c r="I93" s="5"/>
    </row>
    <row r="94" spans="1:9" s="30" customFormat="1">
      <c r="A94" s="37"/>
      <c r="B94" s="5"/>
      <c r="C94" s="5"/>
      <c r="D94" s="5"/>
      <c r="E94" s="38"/>
      <c r="F94" s="5"/>
      <c r="I94" s="5"/>
    </row>
    <row r="95" spans="1:9" s="30" customFormat="1">
      <c r="A95" s="37"/>
      <c r="B95" s="5"/>
      <c r="C95" s="5"/>
      <c r="D95" s="5"/>
      <c r="E95" s="5"/>
      <c r="F95" s="5"/>
      <c r="I95" s="5"/>
    </row>
  </sheetData>
  <mergeCells count="36">
    <mergeCell ref="G7:H7"/>
    <mergeCell ref="G5:H5"/>
    <mergeCell ref="G6:H6"/>
    <mergeCell ref="G15:G16"/>
    <mergeCell ref="H15:H16"/>
    <mergeCell ref="A17:H17"/>
    <mergeCell ref="D15:E15"/>
    <mergeCell ref="A12:H12"/>
    <mergeCell ref="A13:H13"/>
    <mergeCell ref="A85:C85"/>
    <mergeCell ref="A15:A16"/>
    <mergeCell ref="B15:B16"/>
    <mergeCell ref="C15:C16"/>
    <mergeCell ref="F15:F16"/>
    <mergeCell ref="A19:C19"/>
    <mergeCell ref="A23:C23"/>
    <mergeCell ref="A26:C26"/>
    <mergeCell ref="A18:C18"/>
    <mergeCell ref="A62:C62"/>
    <mergeCell ref="A29:C29"/>
    <mergeCell ref="A32:C32"/>
    <mergeCell ref="A34:C34"/>
    <mergeCell ref="A37:C37"/>
    <mergeCell ref="A40:C40"/>
    <mergeCell ref="A64:C64"/>
    <mergeCell ref="A67:C67"/>
    <mergeCell ref="A70:C70"/>
    <mergeCell ref="A72:C72"/>
    <mergeCell ref="A74:C74"/>
    <mergeCell ref="A65:C65"/>
    <mergeCell ref="A68:C68"/>
    <mergeCell ref="A81:C81"/>
    <mergeCell ref="A83:C83"/>
    <mergeCell ref="A79:C79"/>
    <mergeCell ref="A76:C76"/>
    <mergeCell ref="A78:C78"/>
  </mergeCells>
  <pageMargins left="0.31496062992125984" right="0.19685039370078741" top="0.48" bottom="0.38" header="0.19685039370078741" footer="0.11811023622047245"/>
  <pageSetup paperSize="9" scale="9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PAAP 2026</vt:lpstr>
      <vt:lpstr>Anexa PAAP_achizitii dir_2026</vt:lpstr>
      <vt:lpstr>'Anexa PAAP_achizitii dir_2026'!Imprimare_titluri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2026-02-03T13:15:46Z</cp:lastPrinted>
  <dcterms:created xsi:type="dcterms:W3CDTF">2022-11-14T11:25:47Z</dcterms:created>
  <dcterms:modified xsi:type="dcterms:W3CDTF">2026-04-22T09:19:44Z</dcterms:modified>
</cp:coreProperties>
</file>